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<sst xmlns="http://schemas.openxmlformats.org/spreadsheetml/2006/main" count="396" uniqueCount="235">
  <si>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</si>
  <si>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</si>
  <si>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</si>
  <si>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</si>
  <si>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</si>
  <si>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</si>
  <si>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</si>
  <si>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</si>
  <si>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</si>
  <si>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</si>
  <si>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</si>
  <si>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0:33:17</t>
  </si>
  <si>
    <t>0:35:45</t>
  </si>
  <si>
    <t>0:35:49</t>
  </si>
  <si>
    <t>0:36:29</t>
  </si>
  <si>
    <t>0:36:36</t>
  </si>
  <si>
    <t>0:38:22</t>
  </si>
  <si>
    <t>0:38:44</t>
  </si>
  <si>
    <t>0:39:35</t>
  </si>
  <si>
    <t>0:40:10</t>
  </si>
  <si>
    <t>0:41:10</t>
  </si>
  <si>
    <t>0:41:23</t>
  </si>
  <si>
    <t>0:42:47</t>
  </si>
  <si>
    <t>0:43:14</t>
  </si>
  <si>
    <t>0:43:50</t>
  </si>
  <si>
    <t>0:43:58</t>
  </si>
  <si>
    <t>0:44:05</t>
  </si>
  <si>
    <t>0:44:27</t>
  </si>
  <si>
    <t>0:46:08</t>
  </si>
  <si>
    <t>0:46:09</t>
  </si>
  <si>
    <t>0:46:15</t>
  </si>
  <si>
    <t>0:46:19</t>
  </si>
  <si>
    <t>0:47:31</t>
  </si>
  <si>
    <t>0:47:53</t>
  </si>
  <si>
    <t>0:48:20</t>
  </si>
  <si>
    <t>0:49:03</t>
  </si>
  <si>
    <t>0:50:24</t>
  </si>
  <si>
    <t>San Giorgio Beer Festival Race</t>
  </si>
  <si>
    <t>2ª edizione</t>
  </si>
  <si>
    <t>San Giorgio Beer Festival Race - Domenica 08/07/2012</t>
  </si>
  <si>
    <t>Lamiri</t>
  </si>
  <si>
    <t>Mahmmed</t>
  </si>
  <si>
    <t>M40</t>
  </si>
  <si>
    <t>ASS. Ecomaratona dei Marsi</t>
  </si>
  <si>
    <t>Lepore</t>
  </si>
  <si>
    <t>Silvio</t>
  </si>
  <si>
    <t>TM23</t>
  </si>
  <si>
    <t>Pol. ciociara a fava</t>
  </si>
  <si>
    <t>Mattacola</t>
  </si>
  <si>
    <t>Gianni</t>
  </si>
  <si>
    <t>M50</t>
  </si>
  <si>
    <t>Atl. Colleferro</t>
  </si>
  <si>
    <t>Venafro</t>
  </si>
  <si>
    <t>Roberto</t>
  </si>
  <si>
    <t>Podistica dei Fiori</t>
  </si>
  <si>
    <t>Di Manno</t>
  </si>
  <si>
    <t>Antonio</t>
  </si>
  <si>
    <t>Aprocis Runners Team</t>
  </si>
  <si>
    <t>Valente</t>
  </si>
  <si>
    <t>Pietro giuseppe</t>
  </si>
  <si>
    <t>Am. Fiat Cassino</t>
  </si>
  <si>
    <t>Rossi</t>
  </si>
  <si>
    <t>Nico</t>
  </si>
  <si>
    <t>Atina Trail Running</t>
  </si>
  <si>
    <t>Sordilli</t>
  </si>
  <si>
    <t>Angeletto</t>
  </si>
  <si>
    <t>M55</t>
  </si>
  <si>
    <t>Atletica Arce</t>
  </si>
  <si>
    <t>Parisi</t>
  </si>
  <si>
    <t>Magno Roberto</t>
  </si>
  <si>
    <t>Macera</t>
  </si>
  <si>
    <t>Michele</t>
  </si>
  <si>
    <t>Atletica san giorgio a liri</t>
  </si>
  <si>
    <t>Rocco</t>
  </si>
  <si>
    <t>Proia</t>
  </si>
  <si>
    <t>Giovanni</t>
  </si>
  <si>
    <t>Cozzolino</t>
  </si>
  <si>
    <t>M45</t>
  </si>
  <si>
    <t>Paglia</t>
  </si>
  <si>
    <t>Alberico</t>
  </si>
  <si>
    <t>ASD Atletica Ceccano</t>
  </si>
  <si>
    <t>D'Urso</t>
  </si>
  <si>
    <t>Augusto</t>
  </si>
  <si>
    <t>D'Orsi</t>
  </si>
  <si>
    <t>Antonietta</t>
  </si>
  <si>
    <t>F40</t>
  </si>
  <si>
    <t>Atl. Training Cassino</t>
  </si>
  <si>
    <t>Capraro</t>
  </si>
  <si>
    <t>Guglielmo</t>
  </si>
  <si>
    <t>Poligolfo Formia</t>
  </si>
  <si>
    <t>Bernardelli</t>
  </si>
  <si>
    <t>Daniele</t>
  </si>
  <si>
    <t>Lancia</t>
  </si>
  <si>
    <t>Claudio</t>
  </si>
  <si>
    <t>Peronti</t>
  </si>
  <si>
    <t>Marcello</t>
  </si>
  <si>
    <t>M35</t>
  </si>
  <si>
    <t>Baglieri</t>
  </si>
  <si>
    <t>Giorgio</t>
  </si>
  <si>
    <t>Rinna</t>
  </si>
  <si>
    <t>Angelo</t>
  </si>
  <si>
    <t>Ventura</t>
  </si>
  <si>
    <t>Fabio</t>
  </si>
  <si>
    <t>Atletica Ceprano</t>
  </si>
  <si>
    <t>Ciccolella</t>
  </si>
  <si>
    <t>Luigi</t>
  </si>
  <si>
    <t>Mariorenzi</t>
  </si>
  <si>
    <t>Marini</t>
  </si>
  <si>
    <t>Sora Runners Club</t>
  </si>
  <si>
    <t>Nardone</t>
  </si>
  <si>
    <t>Matteo</t>
  </si>
  <si>
    <t>Carnevale</t>
  </si>
  <si>
    <t>Alberto</t>
  </si>
  <si>
    <t>Vincenzo</t>
  </si>
  <si>
    <t>Dragone</t>
  </si>
  <si>
    <t>Mario</t>
  </si>
  <si>
    <t>Santoro</t>
  </si>
  <si>
    <t>Davide</t>
  </si>
  <si>
    <t>Bongiorno</t>
  </si>
  <si>
    <t>M60</t>
  </si>
  <si>
    <t>Taranto Sportiva</t>
  </si>
  <si>
    <t>Gneo</t>
  </si>
  <si>
    <t>Francesco</t>
  </si>
  <si>
    <t>L'Erario</t>
  </si>
  <si>
    <t>Leonardo</t>
  </si>
  <si>
    <t>Colella</t>
  </si>
  <si>
    <t>Gino</t>
  </si>
  <si>
    <t>Angelucci</t>
  </si>
  <si>
    <t>Marino</t>
  </si>
  <si>
    <t>Podistica Valtenna</t>
  </si>
  <si>
    <t>Massimo</t>
  </si>
  <si>
    <t>D'Aguanno</t>
  </si>
  <si>
    <t>Sollazzo</t>
  </si>
  <si>
    <t>Marianna</t>
  </si>
  <si>
    <t>F35</t>
  </si>
  <si>
    <t>Globe Runners Foggia</t>
  </si>
  <si>
    <t>Aceto</t>
  </si>
  <si>
    <t>Imola</t>
  </si>
  <si>
    <t>Pietro</t>
  </si>
  <si>
    <t>Carisi</t>
  </si>
  <si>
    <t>Robertino</t>
  </si>
  <si>
    <t>Lombardi</t>
  </si>
  <si>
    <t>Pomponio</t>
  </si>
  <si>
    <t>Bifera</t>
  </si>
  <si>
    <t>Tiziana</t>
  </si>
  <si>
    <t>Pellicciotta</t>
  </si>
  <si>
    <t>Domenico</t>
  </si>
  <si>
    <t>M70</t>
  </si>
  <si>
    <t>Tortolano</t>
  </si>
  <si>
    <t>Giuseppe</t>
  </si>
  <si>
    <t>Mevo</t>
  </si>
  <si>
    <t>Lorenzo</t>
  </si>
  <si>
    <t>Calabrese</t>
  </si>
  <si>
    <t>Ciocchetti</t>
  </si>
  <si>
    <t>GS Bancari Romani</t>
  </si>
  <si>
    <t>Battiston</t>
  </si>
  <si>
    <t>Roma</t>
  </si>
  <si>
    <t>Felice</t>
  </si>
  <si>
    <t>Ianni</t>
  </si>
  <si>
    <t>Emanuele</t>
  </si>
  <si>
    <t>Bonomo</t>
  </si>
  <si>
    <t>Pamela</t>
  </si>
  <si>
    <t>F23</t>
  </si>
  <si>
    <t>Solli</t>
  </si>
  <si>
    <t>Walter</t>
  </si>
  <si>
    <t>Piacentini</t>
  </si>
  <si>
    <t>Calce</t>
  </si>
  <si>
    <t>Falcone</t>
  </si>
  <si>
    <t>Ercoli</t>
  </si>
  <si>
    <t>Pescosolido</t>
  </si>
  <si>
    <t>Eleuterio</t>
  </si>
  <si>
    <t>Gioia</t>
  </si>
  <si>
    <t>Cosimo</t>
  </si>
  <si>
    <t>Bucciarelli</t>
  </si>
  <si>
    <t>M65</t>
  </si>
  <si>
    <t>Maiuri</t>
  </si>
  <si>
    <t>Ivana</t>
  </si>
  <si>
    <t>F55</t>
  </si>
  <si>
    <t>Kustermann</t>
  </si>
  <si>
    <t>Carlo</t>
  </si>
  <si>
    <t>Atletica Rocca di Papa</t>
  </si>
  <si>
    <t>D'Adamo</t>
  </si>
  <si>
    <t>GS Lital</t>
  </si>
  <si>
    <t>Bruni</t>
  </si>
  <si>
    <t>Alessandro</t>
  </si>
  <si>
    <t>Alfano</t>
  </si>
  <si>
    <t>Rocca</t>
  </si>
  <si>
    <t>Pittiglio</t>
  </si>
  <si>
    <t>Enrico</t>
  </si>
  <si>
    <t>Esposito</t>
  </si>
  <si>
    <t>Gennaro</t>
  </si>
  <si>
    <t>Perrella</t>
  </si>
  <si>
    <t>Carmela</t>
  </si>
  <si>
    <t>Faleo</t>
  </si>
  <si>
    <t>0:30:52</t>
  </si>
  <si>
    <t>0:31:55</t>
  </si>
  <si>
    <t>0:34:06</t>
  </si>
  <si>
    <t>0:35:09</t>
  </si>
  <si>
    <t>0:36:01</t>
  </si>
  <si>
    <t>0:36:05</t>
  </si>
  <si>
    <t>0:38:01</t>
  </si>
  <si>
    <t>0:38:07</t>
  </si>
  <si>
    <t>0:38:17</t>
  </si>
  <si>
    <t>0:38:29</t>
  </si>
  <si>
    <t>0:38:31</t>
  </si>
  <si>
    <t>0:38:34</t>
  </si>
  <si>
    <t>0:38:58</t>
  </si>
  <si>
    <t>0:39:16</t>
  </si>
  <si>
    <t>0:39:21</t>
  </si>
  <si>
    <t>0:39:41</t>
  </si>
  <si>
    <t>0:39:52</t>
  </si>
  <si>
    <t>0:40:06</t>
  </si>
  <si>
    <t>0:40:43</t>
  </si>
  <si>
    <t>0:41:07</t>
  </si>
  <si>
    <t>0:41:11</t>
  </si>
  <si>
    <t>0:41:35</t>
  </si>
  <si>
    <t>0:41:50</t>
  </si>
  <si>
    <t>0:42:51</t>
  </si>
  <si>
    <t>0:43:06</t>
  </si>
  <si>
    <t>0:43:59</t>
  </si>
  <si>
    <t>0:44:08</t>
  </si>
  <si>
    <t>0:44:25</t>
  </si>
  <si>
    <t>0:44:45</t>
  </si>
  <si>
    <t>0:44:48</t>
  </si>
  <si>
    <t>0:44:59</t>
  </si>
  <si>
    <t>0:46:17</t>
  </si>
  <si>
    <t>0:48:41</t>
  </si>
  <si>
    <t>0:51:14</t>
  </si>
  <si>
    <t>0:51:16</t>
  </si>
  <si>
    <t>0:51:17</t>
  </si>
  <si>
    <t>0:52:47</t>
  </si>
  <si>
    <t>0:55:42</t>
  </si>
  <si>
    <t>0:58:35</t>
  </si>
  <si>
    <t>1:01:30</t>
  </si>
  <si>
    <t>1:18:56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</si>
</sst>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57421875" style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8" width="16.28125" style="1" bestFit="1" customWidth="1"/>
    <col min="9" max="9" width="13.8515625" style="1" customWidth="1"/>
  </cols>
  <sheetData>
    <row r="1" spans="1:9" ht="45" customHeight="1">
      <c r="A1" s="25" t="s">
        <v>37</v>
      </c>
      <c r="B1" s="26"/>
      <c r="C1" s="26"/>
      <c r="D1" s="26"/>
      <c r="E1" s="26"/>
      <c r="F1" s="26"/>
      <c r="G1" s="26"/>
      <c r="H1" s="26"/>
      <c r="I1" s="27"/>
    </row>
    <row r="2" spans="1:9" ht="24" customHeight="1">
      <c r="A2" s="30" t="s">
        <v>38</v>
      </c>
      <c r="B2" s="31"/>
      <c r="C2" s="31"/>
      <c r="D2" s="31"/>
      <c r="E2" s="31"/>
      <c r="F2" s="31"/>
      <c r="G2" s="31"/>
      <c r="H2" s="31"/>
      <c r="I2" s="32"/>
    </row>
    <row r="3" spans="1:9" ht="24" customHeight="1">
      <c r="A3" s="28" t="s">
        <v>39</v>
      </c>
      <c r="B3" s="29"/>
      <c r="C3" s="29"/>
      <c r="D3" s="29"/>
      <c r="E3" s="29"/>
      <c r="F3" s="29"/>
      <c r="G3" s="29"/>
      <c r="H3" s="12" t="s">
        <v>0</v>
      </c>
      <c r="I3" s="13">
        <v>10</v>
      </c>
    </row>
    <row r="4" spans="1:9" ht="37.5" customHeight="1">
      <c r="A4" s="14" t="s">
        <v>1</v>
      </c>
      <c r="B4" s="15" t="s">
        <v>2</v>
      </c>
      <c r="C4" s="16" t="s">
        <v>3</v>
      </c>
      <c r="D4" s="16" t="s">
        <v>4</v>
      </c>
      <c r="E4" s="17" t="s">
        <v>5</v>
      </c>
      <c r="F4" s="16" t="s">
        <v>6</v>
      </c>
      <c r="G4" s="16" t="s">
        <v>7</v>
      </c>
      <c r="H4" s="18" t="s">
        <v>9</v>
      </c>
      <c r="I4" s="18" t="s">
        <v>10</v>
      </c>
    </row>
    <row r="5" spans="1:9" s="3" customFormat="1" ht="15" customHeight="1">
      <c r="A5" s="11">
        <v>1</v>
      </c>
      <c r="B5" s="35" t="s">
        <v>40</v>
      </c>
      <c r="C5" s="35" t="s">
        <v>41</v>
      </c>
      <c r="D5" s="36" t="s">
        <v>42</v>
      </c>
      <c r="E5" s="35" t="s">
        <v>43</v>
      </c>
      <c r="F5" s="11" t="s">
        <v>194</v>
      </c>
      <c r="G5" s="11" t="str">
        <f aca="true" t="shared" si="0" ref="G5:G14">TEXT(INT((HOUR(F5)*3600+MINUTE(F5)*60+SECOND(F5))/$I$3/60),"0")&amp;"."&amp;TEXT(MOD((HOUR(F5)*3600+MINUTE(F5)*60+SECOND(F5))/$I$3,60),"00")&amp;"/km"</f>
        <v>3.05/km</v>
      </c>
      <c r="H5" s="10">
        <f aca="true" t="shared" si="1" ref="H5:H14">F5-$F$5</f>
        <v>0</v>
      </c>
      <c r="I5" s="10">
        <f>F5-INDEX($F$5:$F$2938,MATCH(D5,$D$5:$D$2938,0))</f>
        <v>0</v>
      </c>
    </row>
    <row r="6" spans="1:9" s="3" customFormat="1" ht="15" customHeight="1">
      <c r="A6" s="9">
        <v>2</v>
      </c>
      <c r="B6" s="37" t="s">
        <v>44</v>
      </c>
      <c r="C6" s="37" t="s">
        <v>45</v>
      </c>
      <c r="D6" s="38" t="s">
        <v>46</v>
      </c>
      <c r="E6" s="37" t="s">
        <v>47</v>
      </c>
      <c r="F6" s="9" t="s">
        <v>195</v>
      </c>
      <c r="G6" s="9" t="str">
        <f t="shared" si="0"/>
        <v>3.12/km</v>
      </c>
      <c r="H6" s="8">
        <f t="shared" si="1"/>
        <v>0.0007291666666666662</v>
      </c>
      <c r="I6" s="8">
        <f>F6-INDEX($F$5:$F$2938,MATCH(D6,$D$5:$D$2938,0))</f>
        <v>0</v>
      </c>
    </row>
    <row r="7" spans="1:9" s="3" customFormat="1" ht="15" customHeight="1">
      <c r="A7" s="9">
        <v>3</v>
      </c>
      <c r="B7" s="37" t="s">
        <v>48</v>
      </c>
      <c r="C7" s="37" t="s">
        <v>49</v>
      </c>
      <c r="D7" s="38" t="s">
        <v>50</v>
      </c>
      <c r="E7" s="37" t="s">
        <v>51</v>
      </c>
      <c r="F7" s="9" t="s">
        <v>11</v>
      </c>
      <c r="G7" s="9" t="str">
        <f t="shared" si="0"/>
        <v>3.20/km</v>
      </c>
      <c r="H7" s="8">
        <f t="shared" si="1"/>
        <v>0.0016782407407407406</v>
      </c>
      <c r="I7" s="8">
        <f>F7-INDEX($F$5:$F$2938,MATCH(D7,$D$5:$D$2938,0))</f>
        <v>0</v>
      </c>
    </row>
    <row r="8" spans="1:9" s="3" customFormat="1" ht="15" customHeight="1">
      <c r="A8" s="9">
        <v>4</v>
      </c>
      <c r="B8" s="37" t="s">
        <v>52</v>
      </c>
      <c r="C8" s="37" t="s">
        <v>53</v>
      </c>
      <c r="D8" s="38" t="s">
        <v>42</v>
      </c>
      <c r="E8" s="37" t="s">
        <v>54</v>
      </c>
      <c r="F8" s="9" t="s">
        <v>196</v>
      </c>
      <c r="G8" s="9" t="str">
        <f t="shared" si="0"/>
        <v>3.25/km</v>
      </c>
      <c r="H8" s="8">
        <f t="shared" si="1"/>
        <v>0.00224537037037037</v>
      </c>
      <c r="I8" s="8">
        <f>F8-INDEX($F$5:$F$2938,MATCH(D8,$D$5:$D$2938,0))</f>
        <v>0.00224537037037037</v>
      </c>
    </row>
    <row r="9" spans="1:9" s="3" customFormat="1" ht="15" customHeight="1">
      <c r="A9" s="9">
        <v>5</v>
      </c>
      <c r="B9" s="37" t="s">
        <v>55</v>
      </c>
      <c r="C9" s="37" t="s">
        <v>56</v>
      </c>
      <c r="D9" s="38" t="s">
        <v>42</v>
      </c>
      <c r="E9" s="37" t="s">
        <v>57</v>
      </c>
      <c r="F9" s="9" t="s">
        <v>197</v>
      </c>
      <c r="G9" s="9" t="str">
        <f t="shared" si="0"/>
        <v>3.31/km</v>
      </c>
      <c r="H9" s="8">
        <f t="shared" si="1"/>
        <v>0.002974537037037036</v>
      </c>
      <c r="I9" s="8">
        <f>F9-INDEX($F$5:$F$2938,MATCH(D9,$D$5:$D$2938,0))</f>
        <v>0.002974537037037036</v>
      </c>
    </row>
    <row r="10" spans="1:9" s="3" customFormat="1" ht="15" customHeight="1">
      <c r="A10" s="9">
        <v>6</v>
      </c>
      <c r="B10" s="37" t="s">
        <v>58</v>
      </c>
      <c r="C10" s="37" t="s">
        <v>59</v>
      </c>
      <c r="D10" s="38" t="s">
        <v>42</v>
      </c>
      <c r="E10" s="37" t="s">
        <v>60</v>
      </c>
      <c r="F10" s="9" t="s">
        <v>12</v>
      </c>
      <c r="G10" s="9" t="str">
        <f t="shared" si="0"/>
        <v>3.35/km</v>
      </c>
      <c r="H10" s="8">
        <f t="shared" si="1"/>
        <v>0.003391203703703702</v>
      </c>
      <c r="I10" s="8">
        <f>F10-INDEX($F$5:$F$2938,MATCH(D10,$D$5:$D$2938,0))</f>
        <v>0.003391203703703702</v>
      </c>
    </row>
    <row r="11" spans="1:9" s="3" customFormat="1" ht="15" customHeight="1">
      <c r="A11" s="9">
        <v>7</v>
      </c>
      <c r="B11" s="37" t="s">
        <v>61</v>
      </c>
      <c r="C11" s="37" t="s">
        <v>62</v>
      </c>
      <c r="D11" s="38" t="s">
        <v>46</v>
      </c>
      <c r="E11" s="37" t="s">
        <v>63</v>
      </c>
      <c r="F11" s="9" t="s">
        <v>13</v>
      </c>
      <c r="G11" s="9" t="str">
        <f t="shared" si="0"/>
        <v>3.35/km</v>
      </c>
      <c r="H11" s="8">
        <f t="shared" si="1"/>
        <v>0.003437500000000003</v>
      </c>
      <c r="I11" s="8">
        <f>F11-INDEX($F$5:$F$2938,MATCH(D11,$D$5:$D$2938,0))</f>
        <v>0.002708333333333337</v>
      </c>
    </row>
    <row r="12" spans="1:9" s="3" customFormat="1" ht="15" customHeight="1">
      <c r="A12" s="9">
        <v>8</v>
      </c>
      <c r="B12" s="37" t="s">
        <v>64</v>
      </c>
      <c r="C12" s="37" t="s">
        <v>65</v>
      </c>
      <c r="D12" s="38" t="s">
        <v>66</v>
      </c>
      <c r="E12" s="37" t="s">
        <v>67</v>
      </c>
      <c r="F12" s="9" t="s">
        <v>198</v>
      </c>
      <c r="G12" s="9" t="str">
        <f t="shared" si="0"/>
        <v>3.36/km</v>
      </c>
      <c r="H12" s="8">
        <f t="shared" si="1"/>
        <v>0.0035763888888888894</v>
      </c>
      <c r="I12" s="8">
        <f>F12-INDEX($F$5:$F$2938,MATCH(D12,$D$5:$D$2938,0))</f>
        <v>0</v>
      </c>
    </row>
    <row r="13" spans="1:9" s="3" customFormat="1" ht="15" customHeight="1">
      <c r="A13" s="9">
        <v>9</v>
      </c>
      <c r="B13" s="37" t="s">
        <v>68</v>
      </c>
      <c r="C13" s="37" t="s">
        <v>69</v>
      </c>
      <c r="D13" s="38" t="s">
        <v>50</v>
      </c>
      <c r="E13" s="37" t="s">
        <v>47</v>
      </c>
      <c r="F13" s="9" t="s">
        <v>199</v>
      </c>
      <c r="G13" s="9" t="str">
        <f t="shared" si="0"/>
        <v>3.37/km</v>
      </c>
      <c r="H13" s="8">
        <f t="shared" si="1"/>
        <v>0.003622685185185187</v>
      </c>
      <c r="I13" s="8">
        <f>F13-INDEX($F$5:$F$2938,MATCH(D13,$D$5:$D$2938,0))</f>
        <v>0.0019444444444444466</v>
      </c>
    </row>
    <row r="14" spans="1:9" s="3" customFormat="1" ht="15" customHeight="1">
      <c r="A14" s="9">
        <v>10</v>
      </c>
      <c r="B14" s="37" t="s">
        <v>70</v>
      </c>
      <c r="C14" s="37" t="s">
        <v>71</v>
      </c>
      <c r="D14" s="38" t="s">
        <v>46</v>
      </c>
      <c r="E14" s="37" t="s">
        <v>72</v>
      </c>
      <c r="F14" s="9" t="s">
        <v>14</v>
      </c>
      <c r="G14" s="9" t="str">
        <f t="shared" si="0"/>
        <v>3.39/km</v>
      </c>
      <c r="H14" s="8">
        <f t="shared" si="1"/>
        <v>0.003900462962962963</v>
      </c>
      <c r="I14" s="8">
        <f>F14-INDEX($F$5:$F$2938,MATCH(D14,$D$5:$D$2938,0))</f>
        <v>0.003171296296296297</v>
      </c>
    </row>
    <row r="15" spans="1:9" ht="12.75">
      <c r="A15" s="9">
        <v>11</v>
      </c>
      <c r="B15" s="37" t="s">
        <v>68</v>
      </c>
      <c r="C15" s="37" t="s">
        <v>73</v>
      </c>
      <c r="D15" s="38" t="s">
        <v>50</v>
      </c>
      <c r="E15" s="37" t="s">
        <v>47</v>
      </c>
      <c r="F15" s="9" t="s">
        <v>15</v>
      </c>
      <c r="G15" s="9" t="str">
        <f aca="true" t="shared" si="2" ref="G15:G76">TEXT(INT((HOUR(F15)*3600+MINUTE(F15)*60+SECOND(F15))/$I$3/60),"0")&amp;"."&amp;TEXT(MOD((HOUR(F15)*3600+MINUTE(F15)*60+SECOND(F15))/$I$3,60),"00")&amp;"/km"</f>
        <v>3.40/km</v>
      </c>
      <c r="H15" s="8">
        <f aca="true" t="shared" si="3" ref="H15:H76">F15-$F$5</f>
        <v>0.003981481481481482</v>
      </c>
      <c r="I15" s="8">
        <f>F15-INDEX($F$5:$F$2938,MATCH(D15,$D$5:$D$2938,0))</f>
        <v>0.002303240740740741</v>
      </c>
    </row>
    <row r="16" spans="1:9" ht="12.75">
      <c r="A16" s="9">
        <v>12</v>
      </c>
      <c r="B16" s="37" t="s">
        <v>74</v>
      </c>
      <c r="C16" s="37" t="s">
        <v>75</v>
      </c>
      <c r="D16" s="38" t="s">
        <v>46</v>
      </c>
      <c r="E16" s="37" t="s">
        <v>47</v>
      </c>
      <c r="F16" s="9" t="s">
        <v>200</v>
      </c>
      <c r="G16" s="9" t="str">
        <f t="shared" si="2"/>
        <v>3.48/km</v>
      </c>
      <c r="H16" s="8">
        <f t="shared" si="3"/>
        <v>0.004965277777777777</v>
      </c>
      <c r="I16" s="8">
        <f>F16-INDEX($F$5:$F$2938,MATCH(D16,$D$5:$D$2938,0))</f>
        <v>0.004236111111111111</v>
      </c>
    </row>
    <row r="17" spans="1:9" ht="12.75">
      <c r="A17" s="9">
        <v>13</v>
      </c>
      <c r="B17" s="37" t="s">
        <v>76</v>
      </c>
      <c r="C17" s="37" t="s">
        <v>56</v>
      </c>
      <c r="D17" s="38" t="s">
        <v>77</v>
      </c>
      <c r="E17" s="37" t="s">
        <v>47</v>
      </c>
      <c r="F17" s="9" t="s">
        <v>201</v>
      </c>
      <c r="G17" s="9" t="str">
        <f t="shared" si="2"/>
        <v>3.49/km</v>
      </c>
      <c r="H17" s="8">
        <f t="shared" si="3"/>
        <v>0.005034722222222225</v>
      </c>
      <c r="I17" s="8">
        <f>F17-INDEX($F$5:$F$2938,MATCH(D17,$D$5:$D$2938,0))</f>
        <v>0</v>
      </c>
    </row>
    <row r="18" spans="1:9" ht="12.75">
      <c r="A18" s="9">
        <v>14</v>
      </c>
      <c r="B18" s="37" t="s">
        <v>78</v>
      </c>
      <c r="C18" s="37" t="s">
        <v>79</v>
      </c>
      <c r="D18" s="38" t="s">
        <v>46</v>
      </c>
      <c r="E18" s="37" t="s">
        <v>80</v>
      </c>
      <c r="F18" s="9" t="s">
        <v>202</v>
      </c>
      <c r="G18" s="9" t="str">
        <f t="shared" si="2"/>
        <v>3.50/km</v>
      </c>
      <c r="H18" s="8">
        <f t="shared" si="3"/>
        <v>0.005150462962962961</v>
      </c>
      <c r="I18" s="8">
        <f>F18-INDEX($F$5:$F$2938,MATCH(D18,$D$5:$D$2938,0))</f>
        <v>0.004421296296296295</v>
      </c>
    </row>
    <row r="19" spans="1:9" ht="12.75">
      <c r="A19" s="9">
        <v>15</v>
      </c>
      <c r="B19" s="37" t="s">
        <v>81</v>
      </c>
      <c r="C19" s="37" t="s">
        <v>82</v>
      </c>
      <c r="D19" s="38" t="s">
        <v>46</v>
      </c>
      <c r="E19" s="37" t="s">
        <v>72</v>
      </c>
      <c r="F19" s="9" t="s">
        <v>16</v>
      </c>
      <c r="G19" s="9" t="str">
        <f t="shared" si="2"/>
        <v>3.50/km</v>
      </c>
      <c r="H19" s="8">
        <f t="shared" si="3"/>
        <v>0.005208333333333336</v>
      </c>
      <c r="I19" s="8">
        <f>F19-INDEX($F$5:$F$2938,MATCH(D19,$D$5:$D$2938,0))</f>
        <v>0.0044791666666666695</v>
      </c>
    </row>
    <row r="20" spans="1:9" ht="12.75">
      <c r="A20" s="9">
        <v>16</v>
      </c>
      <c r="B20" s="37" t="s">
        <v>83</v>
      </c>
      <c r="C20" s="37" t="s">
        <v>84</v>
      </c>
      <c r="D20" s="38" t="s">
        <v>85</v>
      </c>
      <c r="E20" s="37" t="s">
        <v>86</v>
      </c>
      <c r="F20" s="9" t="s">
        <v>203</v>
      </c>
      <c r="G20" s="9" t="str">
        <f t="shared" si="2"/>
        <v>3.51/km</v>
      </c>
      <c r="H20" s="8">
        <f t="shared" si="3"/>
        <v>0.005289351851851851</v>
      </c>
      <c r="I20" s="8">
        <f>F20-INDEX($F$5:$F$2938,MATCH(D20,$D$5:$D$2938,0))</f>
        <v>0</v>
      </c>
    </row>
    <row r="21" spans="1:9" ht="12.75">
      <c r="A21" s="9">
        <v>17</v>
      </c>
      <c r="B21" s="37" t="s">
        <v>87</v>
      </c>
      <c r="C21" s="37" t="s">
        <v>88</v>
      </c>
      <c r="D21" s="38" t="s">
        <v>66</v>
      </c>
      <c r="E21" s="37" t="s">
        <v>89</v>
      </c>
      <c r="F21" s="9" t="s">
        <v>204</v>
      </c>
      <c r="G21" s="9" t="str">
        <f t="shared" si="2"/>
        <v>3.51/km</v>
      </c>
      <c r="H21" s="8">
        <f t="shared" si="3"/>
        <v>0.005312499999999998</v>
      </c>
      <c r="I21" s="8">
        <f>F21-INDEX($F$5:$F$2938,MATCH(D21,$D$5:$D$2938,0))</f>
        <v>0.0017361111111111084</v>
      </c>
    </row>
    <row r="22" spans="1:9" ht="12.75">
      <c r="A22" s="9">
        <v>18</v>
      </c>
      <c r="B22" s="37" t="s">
        <v>90</v>
      </c>
      <c r="C22" s="37" t="s">
        <v>91</v>
      </c>
      <c r="D22" s="38" t="s">
        <v>46</v>
      </c>
      <c r="E22" s="37" t="s">
        <v>47</v>
      </c>
      <c r="F22" s="9" t="s">
        <v>205</v>
      </c>
      <c r="G22" s="9" t="str">
        <f t="shared" si="2"/>
        <v>3.51/km</v>
      </c>
      <c r="H22" s="8">
        <f t="shared" si="3"/>
        <v>0.005347222222222222</v>
      </c>
      <c r="I22" s="8">
        <f>F22-INDEX($F$5:$F$2938,MATCH(D22,$D$5:$D$2938,0))</f>
        <v>0.004618055555555556</v>
      </c>
    </row>
    <row r="23" spans="1:9" ht="12.75">
      <c r="A23" s="9">
        <v>19</v>
      </c>
      <c r="B23" s="37" t="s">
        <v>92</v>
      </c>
      <c r="C23" s="37" t="s">
        <v>93</v>
      </c>
      <c r="D23" s="38" t="s">
        <v>46</v>
      </c>
      <c r="E23" s="37" t="s">
        <v>47</v>
      </c>
      <c r="F23" s="9" t="s">
        <v>17</v>
      </c>
      <c r="G23" s="9" t="str">
        <f t="shared" si="2"/>
        <v>3.52/km</v>
      </c>
      <c r="H23" s="8">
        <f t="shared" si="3"/>
        <v>0.005462962962962961</v>
      </c>
      <c r="I23" s="8">
        <f>F23-INDEX($F$5:$F$2938,MATCH(D23,$D$5:$D$2938,0))</f>
        <v>0.004733796296296295</v>
      </c>
    </row>
    <row r="24" spans="1:9" ht="12.75">
      <c r="A24" s="9">
        <v>20</v>
      </c>
      <c r="B24" s="37" t="s">
        <v>94</v>
      </c>
      <c r="C24" s="37" t="s">
        <v>95</v>
      </c>
      <c r="D24" s="38" t="s">
        <v>96</v>
      </c>
      <c r="E24" s="37" t="s">
        <v>47</v>
      </c>
      <c r="F24" s="9" t="s">
        <v>206</v>
      </c>
      <c r="G24" s="9" t="str">
        <f t="shared" si="2"/>
        <v>3.54/km</v>
      </c>
      <c r="H24" s="8">
        <f t="shared" si="3"/>
        <v>0.0056250000000000015</v>
      </c>
      <c r="I24" s="8">
        <f>F24-INDEX($F$5:$F$2938,MATCH(D24,$D$5:$D$2938,0))</f>
        <v>0</v>
      </c>
    </row>
    <row r="25" spans="1:9" ht="12.75">
      <c r="A25" s="9">
        <v>21</v>
      </c>
      <c r="B25" s="37" t="s">
        <v>97</v>
      </c>
      <c r="C25" s="37" t="s">
        <v>98</v>
      </c>
      <c r="D25" s="38" t="s">
        <v>96</v>
      </c>
      <c r="E25" s="37" t="s">
        <v>47</v>
      </c>
      <c r="F25" s="9" t="s">
        <v>207</v>
      </c>
      <c r="G25" s="9" t="str">
        <f t="shared" si="2"/>
        <v>3.56/km</v>
      </c>
      <c r="H25" s="8">
        <f t="shared" si="3"/>
        <v>0.005833333333333329</v>
      </c>
      <c r="I25" s="8">
        <f>F25-INDEX($F$5:$F$2938,MATCH(D25,$D$5:$D$2938,0))</f>
        <v>0.00020833333333332774</v>
      </c>
    </row>
    <row r="26" spans="1:9" ht="12.75">
      <c r="A26" s="9">
        <v>22</v>
      </c>
      <c r="B26" s="37" t="s">
        <v>99</v>
      </c>
      <c r="C26" s="37" t="s">
        <v>100</v>
      </c>
      <c r="D26" s="38" t="s">
        <v>77</v>
      </c>
      <c r="E26" s="37" t="s">
        <v>80</v>
      </c>
      <c r="F26" s="9" t="s">
        <v>208</v>
      </c>
      <c r="G26" s="9" t="str">
        <f t="shared" si="2"/>
        <v>3.56/km</v>
      </c>
      <c r="H26" s="8">
        <f t="shared" si="3"/>
        <v>0.005891203703703704</v>
      </c>
      <c r="I26" s="8">
        <f>F26-INDEX($F$5:$F$2938,MATCH(D26,$D$5:$D$2938,0))</f>
        <v>0.0008564814814814789</v>
      </c>
    </row>
    <row r="27" spans="1:9" ht="12.75">
      <c r="A27" s="9">
        <v>23</v>
      </c>
      <c r="B27" s="37" t="s">
        <v>101</v>
      </c>
      <c r="C27" s="37" t="s">
        <v>102</v>
      </c>
      <c r="D27" s="38" t="s">
        <v>96</v>
      </c>
      <c r="E27" s="37" t="s">
        <v>103</v>
      </c>
      <c r="F27" s="9" t="s">
        <v>18</v>
      </c>
      <c r="G27" s="9" t="str">
        <f t="shared" si="2"/>
        <v>3.58/km</v>
      </c>
      <c r="H27" s="8">
        <f t="shared" si="3"/>
        <v>0.006053240740740741</v>
      </c>
      <c r="I27" s="8">
        <f>F27-INDEX($F$5:$F$2938,MATCH(D27,$D$5:$D$2938,0))</f>
        <v>0.00042824074074073945</v>
      </c>
    </row>
    <row r="28" spans="1:9" ht="12.75">
      <c r="A28" s="9">
        <v>24</v>
      </c>
      <c r="B28" s="37" t="s">
        <v>104</v>
      </c>
      <c r="C28" s="37" t="s">
        <v>105</v>
      </c>
      <c r="D28" s="38" t="s">
        <v>66</v>
      </c>
      <c r="E28" s="37" t="s">
        <v>89</v>
      </c>
      <c r="F28" s="9" t="s">
        <v>209</v>
      </c>
      <c r="G28" s="9" t="str">
        <f t="shared" si="2"/>
        <v>3.58/km</v>
      </c>
      <c r="H28" s="8">
        <f t="shared" si="3"/>
        <v>0.006122685185185182</v>
      </c>
      <c r="I28" s="8">
        <f>F28-INDEX($F$5:$F$2938,MATCH(D28,$D$5:$D$2938,0))</f>
        <v>0.002546296296296293</v>
      </c>
    </row>
    <row r="29" spans="1:9" ht="12.75">
      <c r="A29" s="9">
        <v>25</v>
      </c>
      <c r="B29" s="37" t="s">
        <v>106</v>
      </c>
      <c r="C29" s="37" t="s">
        <v>56</v>
      </c>
      <c r="D29" s="38" t="s">
        <v>42</v>
      </c>
      <c r="E29" s="37" t="s">
        <v>89</v>
      </c>
      <c r="F29" s="9" t="s">
        <v>210</v>
      </c>
      <c r="G29" s="9" t="str">
        <f t="shared" si="2"/>
        <v>3.59/km</v>
      </c>
      <c r="H29" s="8">
        <f t="shared" si="3"/>
        <v>0.006250000000000002</v>
      </c>
      <c r="I29" s="8">
        <f>F29-INDEX($F$5:$F$2938,MATCH(D29,$D$5:$D$2938,0))</f>
        <v>0.006250000000000002</v>
      </c>
    </row>
    <row r="30" spans="1:9" ht="12.75">
      <c r="A30" s="9">
        <v>26</v>
      </c>
      <c r="B30" s="37" t="s">
        <v>107</v>
      </c>
      <c r="C30" s="37" t="s">
        <v>100</v>
      </c>
      <c r="D30" s="38" t="s">
        <v>77</v>
      </c>
      <c r="E30" s="37" t="s">
        <v>108</v>
      </c>
      <c r="F30" s="9" t="s">
        <v>211</v>
      </c>
      <c r="G30" s="9" t="str">
        <f t="shared" si="2"/>
        <v>4.01/km</v>
      </c>
      <c r="H30" s="8">
        <f t="shared" si="3"/>
        <v>0.0064120370370370355</v>
      </c>
      <c r="I30" s="8">
        <f>F30-INDEX($F$5:$F$2938,MATCH(D30,$D$5:$D$2938,0))</f>
        <v>0.0013773148148148104</v>
      </c>
    </row>
    <row r="31" spans="1:9" ht="12.75">
      <c r="A31" s="9">
        <v>27</v>
      </c>
      <c r="B31" s="37" t="s">
        <v>109</v>
      </c>
      <c r="C31" s="37" t="s">
        <v>110</v>
      </c>
      <c r="D31" s="38" t="s">
        <v>46</v>
      </c>
      <c r="E31" s="37" t="s">
        <v>57</v>
      </c>
      <c r="F31" s="9" t="s">
        <v>19</v>
      </c>
      <c r="G31" s="9" t="str">
        <f t="shared" si="2"/>
        <v>4.01/km</v>
      </c>
      <c r="H31" s="8">
        <f t="shared" si="3"/>
        <v>0.00645833333333333</v>
      </c>
      <c r="I31" s="8">
        <f>F31-INDEX($F$5:$F$2938,MATCH(D31,$D$5:$D$2938,0))</f>
        <v>0.005729166666666664</v>
      </c>
    </row>
    <row r="32" spans="1:9" ht="12.75">
      <c r="A32" s="9">
        <v>28</v>
      </c>
      <c r="B32" s="37" t="s">
        <v>111</v>
      </c>
      <c r="C32" s="37" t="s">
        <v>112</v>
      </c>
      <c r="D32" s="38" t="s">
        <v>96</v>
      </c>
      <c r="E32" s="37" t="s">
        <v>47</v>
      </c>
      <c r="F32" s="9" t="s">
        <v>212</v>
      </c>
      <c r="G32" s="9" t="str">
        <f t="shared" si="2"/>
        <v>4.04/km</v>
      </c>
      <c r="H32" s="8">
        <f t="shared" si="3"/>
        <v>0.0068402777777777785</v>
      </c>
      <c r="I32" s="8">
        <f>F32-INDEX($F$5:$F$2938,MATCH(D32,$D$5:$D$2938,0))</f>
        <v>0.001215277777777777</v>
      </c>
    </row>
    <row r="33" spans="1:9" ht="12.75">
      <c r="A33" s="9">
        <v>29</v>
      </c>
      <c r="B33" s="37" t="s">
        <v>74</v>
      </c>
      <c r="C33" s="37" t="s">
        <v>113</v>
      </c>
      <c r="D33" s="38" t="s">
        <v>66</v>
      </c>
      <c r="E33" s="37" t="s">
        <v>47</v>
      </c>
      <c r="F33" s="9" t="s">
        <v>213</v>
      </c>
      <c r="G33" s="9" t="str">
        <f t="shared" si="2"/>
        <v>4.07/km</v>
      </c>
      <c r="H33" s="8">
        <f t="shared" si="3"/>
        <v>0.0071180555555555546</v>
      </c>
      <c r="I33" s="8">
        <f>F33-INDEX($F$5:$F$2938,MATCH(D33,$D$5:$D$2938,0))</f>
        <v>0.003541666666666665</v>
      </c>
    </row>
    <row r="34" spans="1:9" ht="12.75">
      <c r="A34" s="9">
        <v>30</v>
      </c>
      <c r="B34" s="37" t="s">
        <v>114</v>
      </c>
      <c r="C34" s="37" t="s">
        <v>115</v>
      </c>
      <c r="D34" s="38" t="s">
        <v>77</v>
      </c>
      <c r="E34" s="37" t="s">
        <v>72</v>
      </c>
      <c r="F34" s="9" t="s">
        <v>20</v>
      </c>
      <c r="G34" s="9" t="str">
        <f t="shared" si="2"/>
        <v>4.07/km</v>
      </c>
      <c r="H34" s="8">
        <f t="shared" si="3"/>
        <v>0.007152777777777779</v>
      </c>
      <c r="I34" s="8">
        <f>F34-INDEX($F$5:$F$2938,MATCH(D34,$D$5:$D$2938,0))</f>
        <v>0.0021180555555555536</v>
      </c>
    </row>
    <row r="35" spans="1:9" ht="12.75">
      <c r="A35" s="9">
        <v>31</v>
      </c>
      <c r="B35" s="37" t="s">
        <v>116</v>
      </c>
      <c r="C35" s="37" t="s">
        <v>117</v>
      </c>
      <c r="D35" s="38" t="s">
        <v>46</v>
      </c>
      <c r="E35" s="37" t="s">
        <v>63</v>
      </c>
      <c r="F35" s="9" t="s">
        <v>214</v>
      </c>
      <c r="G35" s="9" t="str">
        <f t="shared" si="2"/>
        <v>4.07/km</v>
      </c>
      <c r="H35" s="8">
        <f t="shared" si="3"/>
        <v>0.007164351851851849</v>
      </c>
      <c r="I35" s="8">
        <f>F35-INDEX($F$5:$F$2938,MATCH(D35,$D$5:$D$2938,0))</f>
        <v>0.006435185185185183</v>
      </c>
    </row>
    <row r="36" spans="1:9" ht="12.75">
      <c r="A36" s="9">
        <v>32</v>
      </c>
      <c r="B36" s="37" t="s">
        <v>118</v>
      </c>
      <c r="C36" s="37" t="s">
        <v>56</v>
      </c>
      <c r="D36" s="38" t="s">
        <v>119</v>
      </c>
      <c r="E36" s="37" t="s">
        <v>120</v>
      </c>
      <c r="F36" s="9" t="s">
        <v>21</v>
      </c>
      <c r="G36" s="9" t="str">
        <f t="shared" si="2"/>
        <v>4.08/km</v>
      </c>
      <c r="H36" s="8">
        <f t="shared" si="3"/>
        <v>0.007303240740740742</v>
      </c>
      <c r="I36" s="8">
        <f>F36-INDEX($F$5:$F$2938,MATCH(D36,$D$5:$D$2938,0))</f>
        <v>0</v>
      </c>
    </row>
    <row r="37" spans="1:9" ht="12.75">
      <c r="A37" s="9">
        <v>33</v>
      </c>
      <c r="B37" s="37" t="s">
        <v>121</v>
      </c>
      <c r="C37" s="37" t="s">
        <v>122</v>
      </c>
      <c r="D37" s="38" t="s">
        <v>46</v>
      </c>
      <c r="E37" s="37" t="s">
        <v>63</v>
      </c>
      <c r="F37" s="9" t="s">
        <v>215</v>
      </c>
      <c r="G37" s="9" t="str">
        <f t="shared" si="2"/>
        <v>4.10/km</v>
      </c>
      <c r="H37" s="8">
        <f t="shared" si="3"/>
        <v>0.007442129629629632</v>
      </c>
      <c r="I37" s="8">
        <f>F37-INDEX($F$5:$F$2938,MATCH(D37,$D$5:$D$2938,0))</f>
        <v>0.006712962962962966</v>
      </c>
    </row>
    <row r="38" spans="1:9" ht="12.75">
      <c r="A38" s="9">
        <v>34</v>
      </c>
      <c r="B38" s="37" t="s">
        <v>123</v>
      </c>
      <c r="C38" s="37" t="s">
        <v>124</v>
      </c>
      <c r="D38" s="38" t="s">
        <v>42</v>
      </c>
      <c r="E38" s="37" t="s">
        <v>89</v>
      </c>
      <c r="F38" s="9" t="s">
        <v>216</v>
      </c>
      <c r="G38" s="9" t="str">
        <f t="shared" si="2"/>
        <v>4.11/km</v>
      </c>
      <c r="H38" s="8">
        <f t="shared" si="3"/>
        <v>0.007615740740740742</v>
      </c>
      <c r="I38" s="8">
        <f>F38-INDEX($F$5:$F$2938,MATCH(D38,$D$5:$D$2938,0))</f>
        <v>0.007615740740740742</v>
      </c>
    </row>
    <row r="39" spans="1:9" ht="12.75">
      <c r="A39" s="9">
        <v>35</v>
      </c>
      <c r="B39" s="37" t="s">
        <v>125</v>
      </c>
      <c r="C39" s="37" t="s">
        <v>126</v>
      </c>
      <c r="D39" s="38" t="s">
        <v>77</v>
      </c>
      <c r="E39" s="37" t="s">
        <v>60</v>
      </c>
      <c r="F39" s="9" t="s">
        <v>22</v>
      </c>
      <c r="G39" s="9" t="str">
        <f t="shared" si="2"/>
        <v>4.17/km</v>
      </c>
      <c r="H39" s="8">
        <f t="shared" si="3"/>
        <v>0.008275462962962964</v>
      </c>
      <c r="I39" s="8">
        <f>F39-INDEX($F$5:$F$2938,MATCH(D39,$D$5:$D$2938,0))</f>
        <v>0.0032407407407407385</v>
      </c>
    </row>
    <row r="40" spans="1:9" ht="12.75">
      <c r="A40" s="9">
        <v>36</v>
      </c>
      <c r="B40" s="37" t="s">
        <v>127</v>
      </c>
      <c r="C40" s="37" t="s">
        <v>128</v>
      </c>
      <c r="D40" s="38" t="s">
        <v>42</v>
      </c>
      <c r="E40" s="37" t="s">
        <v>129</v>
      </c>
      <c r="F40" s="9" t="s">
        <v>217</v>
      </c>
      <c r="G40" s="9" t="str">
        <f t="shared" si="2"/>
        <v>4.17/km</v>
      </c>
      <c r="H40" s="8">
        <f t="shared" si="3"/>
        <v>0.008321759259259261</v>
      </c>
      <c r="I40" s="8">
        <f>F40-INDEX($F$5:$F$2938,MATCH(D40,$D$5:$D$2938,0))</f>
        <v>0.008321759259259261</v>
      </c>
    </row>
    <row r="41" spans="1:9" ht="12.75">
      <c r="A41" s="9">
        <v>37</v>
      </c>
      <c r="B41" s="37" t="s">
        <v>94</v>
      </c>
      <c r="C41" s="37" t="s">
        <v>130</v>
      </c>
      <c r="D41" s="38" t="s">
        <v>66</v>
      </c>
      <c r="E41" s="37" t="s">
        <v>47</v>
      </c>
      <c r="F41" s="9" t="s">
        <v>218</v>
      </c>
      <c r="G41" s="9" t="str">
        <f t="shared" si="2"/>
        <v>4.19/km</v>
      </c>
      <c r="H41" s="8">
        <f t="shared" si="3"/>
        <v>0.008495370370370372</v>
      </c>
      <c r="I41" s="8">
        <f>F41-INDEX($F$5:$F$2938,MATCH(D41,$D$5:$D$2938,0))</f>
        <v>0.0049189814814814825</v>
      </c>
    </row>
    <row r="42" spans="1:9" ht="12.75">
      <c r="A42" s="9">
        <v>38</v>
      </c>
      <c r="B42" s="37" t="s">
        <v>131</v>
      </c>
      <c r="C42" s="37" t="s">
        <v>56</v>
      </c>
      <c r="D42" s="38" t="s">
        <v>66</v>
      </c>
      <c r="E42" s="37" t="s">
        <v>86</v>
      </c>
      <c r="F42" s="9" t="s">
        <v>23</v>
      </c>
      <c r="G42" s="9" t="str">
        <f t="shared" si="2"/>
        <v>4.19/km</v>
      </c>
      <c r="H42" s="8">
        <f t="shared" si="3"/>
        <v>0.008587962962962964</v>
      </c>
      <c r="I42" s="8">
        <f>F42-INDEX($F$5:$F$2938,MATCH(D42,$D$5:$D$2938,0))</f>
        <v>0.0050115740740740745</v>
      </c>
    </row>
    <row r="43" spans="1:9" ht="12.75">
      <c r="A43" s="9">
        <v>39</v>
      </c>
      <c r="B43" s="37" t="s">
        <v>132</v>
      </c>
      <c r="C43" s="37" t="s">
        <v>133</v>
      </c>
      <c r="D43" s="38" t="s">
        <v>134</v>
      </c>
      <c r="E43" s="37" t="s">
        <v>135</v>
      </c>
      <c r="F43" s="9" t="s">
        <v>24</v>
      </c>
      <c r="G43" s="9" t="str">
        <f t="shared" si="2"/>
        <v>4.23/km</v>
      </c>
      <c r="H43" s="8">
        <f t="shared" si="3"/>
        <v>0.009004629629629633</v>
      </c>
      <c r="I43" s="8">
        <f>F43-INDEX($F$5:$F$2938,MATCH(D43,$D$5:$D$2938,0))</f>
        <v>0</v>
      </c>
    </row>
    <row r="44" spans="1:9" ht="12.75">
      <c r="A44" s="9">
        <v>40</v>
      </c>
      <c r="B44" s="37" t="s">
        <v>136</v>
      </c>
      <c r="C44" s="37" t="s">
        <v>115</v>
      </c>
      <c r="D44" s="38" t="s">
        <v>50</v>
      </c>
      <c r="E44" s="37" t="s">
        <v>72</v>
      </c>
      <c r="F44" s="9" t="s">
        <v>25</v>
      </c>
      <c r="G44" s="9" t="str">
        <f t="shared" si="2"/>
        <v>4.24/km</v>
      </c>
      <c r="H44" s="8">
        <f t="shared" si="3"/>
        <v>0.009097222222222225</v>
      </c>
      <c r="I44" s="8">
        <f>F44-INDEX($F$5:$F$2938,MATCH(D44,$D$5:$D$2938,0))</f>
        <v>0.007418981481481485</v>
      </c>
    </row>
    <row r="45" spans="1:9" ht="12.75">
      <c r="A45" s="9">
        <v>41</v>
      </c>
      <c r="B45" s="37" t="s">
        <v>137</v>
      </c>
      <c r="C45" s="37" t="s">
        <v>138</v>
      </c>
      <c r="D45" s="38" t="s">
        <v>42</v>
      </c>
      <c r="E45" s="37" t="s">
        <v>80</v>
      </c>
      <c r="F45" s="9" t="s">
        <v>219</v>
      </c>
      <c r="G45" s="9" t="str">
        <f t="shared" si="2"/>
        <v>4.24/km</v>
      </c>
      <c r="H45" s="8">
        <f t="shared" si="3"/>
        <v>0.009108796296296295</v>
      </c>
      <c r="I45" s="8">
        <f>F45-INDEX($F$5:$F$2938,MATCH(D45,$D$5:$D$2938,0))</f>
        <v>0.009108796296296295</v>
      </c>
    </row>
    <row r="46" spans="1:9" ht="12.75">
      <c r="A46" s="9">
        <v>42</v>
      </c>
      <c r="B46" s="37" t="s">
        <v>139</v>
      </c>
      <c r="C46" s="37" t="s">
        <v>140</v>
      </c>
      <c r="D46" s="38" t="s">
        <v>42</v>
      </c>
      <c r="E46" s="37" t="s">
        <v>47</v>
      </c>
      <c r="F46" s="9" t="s">
        <v>26</v>
      </c>
      <c r="G46" s="9" t="str">
        <f t="shared" si="2"/>
        <v>4.25/km</v>
      </c>
      <c r="H46" s="8">
        <f t="shared" si="3"/>
        <v>0.009178240740740744</v>
      </c>
      <c r="I46" s="8">
        <f>F46-INDEX($F$5:$F$2938,MATCH(D46,$D$5:$D$2938,0))</f>
        <v>0.009178240740740744</v>
      </c>
    </row>
    <row r="47" spans="1:9" ht="12.75">
      <c r="A47" s="9">
        <v>43</v>
      </c>
      <c r="B47" s="37" t="s">
        <v>141</v>
      </c>
      <c r="C47" s="37" t="s">
        <v>56</v>
      </c>
      <c r="D47" s="38" t="s">
        <v>66</v>
      </c>
      <c r="E47" s="37" t="s">
        <v>67</v>
      </c>
      <c r="F47" s="9" t="s">
        <v>220</v>
      </c>
      <c r="G47" s="9" t="str">
        <f t="shared" si="2"/>
        <v>4.25/km</v>
      </c>
      <c r="H47" s="8">
        <f t="shared" si="3"/>
        <v>0.009212962962962961</v>
      </c>
      <c r="I47" s="8">
        <f>F47-INDEX($F$5:$F$2938,MATCH(D47,$D$5:$D$2938,0))</f>
        <v>0.005636574074074072</v>
      </c>
    </row>
    <row r="48" spans="1:9" ht="12.75">
      <c r="A48" s="9">
        <v>44</v>
      </c>
      <c r="B48" s="37" t="s">
        <v>142</v>
      </c>
      <c r="C48" s="37" t="s">
        <v>138</v>
      </c>
      <c r="D48" s="38" t="s">
        <v>66</v>
      </c>
      <c r="E48" s="37" t="s">
        <v>63</v>
      </c>
      <c r="F48" s="9" t="s">
        <v>221</v>
      </c>
      <c r="G48" s="9" t="str">
        <f t="shared" si="2"/>
        <v>4.27/km</v>
      </c>
      <c r="H48" s="8">
        <f t="shared" si="3"/>
        <v>0.009409722222222219</v>
      </c>
      <c r="I48" s="8">
        <f>F48-INDEX($F$5:$F$2938,MATCH(D48,$D$5:$D$2938,0))</f>
        <v>0.005833333333333329</v>
      </c>
    </row>
    <row r="49" spans="1:9" ht="12.75">
      <c r="A49" s="9">
        <v>45</v>
      </c>
      <c r="B49" s="37" t="s">
        <v>143</v>
      </c>
      <c r="C49" s="37" t="s">
        <v>144</v>
      </c>
      <c r="D49" s="38" t="s">
        <v>134</v>
      </c>
      <c r="E49" s="37" t="s">
        <v>47</v>
      </c>
      <c r="F49" s="9" t="s">
        <v>27</v>
      </c>
      <c r="G49" s="9" t="str">
        <f t="shared" si="2"/>
        <v>4.27/km</v>
      </c>
      <c r="H49" s="8">
        <f t="shared" si="3"/>
        <v>0.00943287037037037</v>
      </c>
      <c r="I49" s="8">
        <f>F49-INDEX($F$5:$F$2938,MATCH(D49,$D$5:$D$2938,0))</f>
        <v>0.000428240740740736</v>
      </c>
    </row>
    <row r="50" spans="1:9" ht="12.75">
      <c r="A50" s="9">
        <v>46</v>
      </c>
      <c r="B50" s="37" t="s">
        <v>145</v>
      </c>
      <c r="C50" s="37" t="s">
        <v>146</v>
      </c>
      <c r="D50" s="38" t="s">
        <v>147</v>
      </c>
      <c r="E50" s="37" t="s">
        <v>80</v>
      </c>
      <c r="F50" s="9" t="s">
        <v>222</v>
      </c>
      <c r="G50" s="9" t="str">
        <f t="shared" si="2"/>
        <v>4.29/km</v>
      </c>
      <c r="H50" s="8">
        <f t="shared" si="3"/>
        <v>0.009641203703703704</v>
      </c>
      <c r="I50" s="8">
        <f>F50-INDEX($F$5:$F$2938,MATCH(D50,$D$5:$D$2938,0))</f>
        <v>0</v>
      </c>
    </row>
    <row r="51" spans="1:9" ht="12.75">
      <c r="A51" s="9">
        <v>47</v>
      </c>
      <c r="B51" s="37" t="s">
        <v>148</v>
      </c>
      <c r="C51" s="37" t="s">
        <v>149</v>
      </c>
      <c r="D51" s="38" t="s">
        <v>77</v>
      </c>
      <c r="E51" s="37" t="s">
        <v>57</v>
      </c>
      <c r="F51" s="9" t="s">
        <v>223</v>
      </c>
      <c r="G51" s="9" t="str">
        <f t="shared" si="2"/>
        <v>4.29/km</v>
      </c>
      <c r="H51" s="8">
        <f t="shared" si="3"/>
        <v>0.009675925925925921</v>
      </c>
      <c r="I51" s="8">
        <f>F51-INDEX($F$5:$F$2938,MATCH(D51,$D$5:$D$2938,0))</f>
        <v>0.004641203703703696</v>
      </c>
    </row>
    <row r="52" spans="1:9" ht="12.75">
      <c r="A52" s="9">
        <v>48</v>
      </c>
      <c r="B52" s="37" t="s">
        <v>150</v>
      </c>
      <c r="C52" s="37" t="s">
        <v>151</v>
      </c>
      <c r="D52" s="38" t="s">
        <v>50</v>
      </c>
      <c r="E52" s="37" t="s">
        <v>89</v>
      </c>
      <c r="F52" s="9" t="s">
        <v>224</v>
      </c>
      <c r="G52" s="9" t="str">
        <f t="shared" si="2"/>
        <v>4.30/km</v>
      </c>
      <c r="H52" s="8">
        <f t="shared" si="3"/>
        <v>0.009803240740740744</v>
      </c>
      <c r="I52" s="8">
        <f>F52-INDEX($F$5:$F$2938,MATCH(D52,$D$5:$D$2938,0))</f>
        <v>0.008125000000000004</v>
      </c>
    </row>
    <row r="53" spans="1:9" ht="12.75">
      <c r="A53" s="9">
        <v>49</v>
      </c>
      <c r="B53" s="37" t="s">
        <v>152</v>
      </c>
      <c r="C53" s="37" t="s">
        <v>71</v>
      </c>
      <c r="D53" s="38" t="s">
        <v>96</v>
      </c>
      <c r="E53" s="37" t="s">
        <v>135</v>
      </c>
      <c r="F53" s="9" t="s">
        <v>28</v>
      </c>
      <c r="G53" s="9" t="str">
        <f t="shared" si="2"/>
        <v>4.37/km</v>
      </c>
      <c r="H53" s="8">
        <f t="shared" si="3"/>
        <v>0.010601851851851852</v>
      </c>
      <c r="I53" s="8">
        <f>F53-INDEX($F$5:$F$2938,MATCH(D53,$D$5:$D$2938,0))</f>
        <v>0.00497685185185185</v>
      </c>
    </row>
    <row r="54" spans="1:9" ht="12.75">
      <c r="A54" s="9">
        <v>50</v>
      </c>
      <c r="B54" s="37" t="s">
        <v>153</v>
      </c>
      <c r="C54" s="37" t="s">
        <v>130</v>
      </c>
      <c r="D54" s="38" t="s">
        <v>46</v>
      </c>
      <c r="E54" s="37" t="s">
        <v>154</v>
      </c>
      <c r="F54" s="9" t="s">
        <v>28</v>
      </c>
      <c r="G54" s="9" t="str">
        <f t="shared" si="2"/>
        <v>4.37/km</v>
      </c>
      <c r="H54" s="8">
        <f t="shared" si="3"/>
        <v>0.010601851851851852</v>
      </c>
      <c r="I54" s="8">
        <f>F54-INDEX($F$5:$F$2938,MATCH(D54,$D$5:$D$2938,0))</f>
        <v>0.009872685185185186</v>
      </c>
    </row>
    <row r="55" spans="1:9" ht="12.75">
      <c r="A55" s="9">
        <v>51</v>
      </c>
      <c r="B55" s="37" t="s">
        <v>155</v>
      </c>
      <c r="C55" s="37" t="s">
        <v>102</v>
      </c>
      <c r="D55" s="38" t="s">
        <v>46</v>
      </c>
      <c r="E55" s="37" t="s">
        <v>154</v>
      </c>
      <c r="F55" s="9" t="s">
        <v>29</v>
      </c>
      <c r="G55" s="9" t="str">
        <f t="shared" si="2"/>
        <v>4.37/km</v>
      </c>
      <c r="H55" s="8">
        <f t="shared" si="3"/>
        <v>0.010613425925925925</v>
      </c>
      <c r="I55" s="8">
        <f>F55-INDEX($F$5:$F$2938,MATCH(D55,$D$5:$D$2938,0))</f>
        <v>0.00988425925925926</v>
      </c>
    </row>
    <row r="56" spans="1:9" ht="12.75">
      <c r="A56" s="9">
        <v>52</v>
      </c>
      <c r="B56" s="37" t="s">
        <v>156</v>
      </c>
      <c r="C56" s="37" t="s">
        <v>157</v>
      </c>
      <c r="D56" s="38" t="s">
        <v>119</v>
      </c>
      <c r="E56" s="37" t="s">
        <v>80</v>
      </c>
      <c r="F56" s="9" t="s">
        <v>30</v>
      </c>
      <c r="G56" s="9" t="str">
        <f t="shared" si="2"/>
        <v>4.38/km</v>
      </c>
      <c r="H56" s="8">
        <f t="shared" si="3"/>
        <v>0.010682870370370374</v>
      </c>
      <c r="I56" s="8">
        <f>F56-INDEX($F$5:$F$2938,MATCH(D56,$D$5:$D$2938,0))</f>
        <v>0.0033796296296296317</v>
      </c>
    </row>
    <row r="57" spans="1:9" ht="12.75">
      <c r="A57" s="9">
        <v>53</v>
      </c>
      <c r="B57" s="37" t="s">
        <v>158</v>
      </c>
      <c r="C57" s="37" t="s">
        <v>159</v>
      </c>
      <c r="D57" s="38" t="s">
        <v>42</v>
      </c>
      <c r="E57" s="37" t="s">
        <v>63</v>
      </c>
      <c r="F57" s="9" t="s">
        <v>225</v>
      </c>
      <c r="G57" s="9" t="str">
        <f t="shared" si="2"/>
        <v>4.38/km</v>
      </c>
      <c r="H57" s="8">
        <f t="shared" si="3"/>
        <v>0.010706018518518521</v>
      </c>
      <c r="I57" s="8">
        <f>F57-INDEX($F$5:$F$2938,MATCH(D57,$D$5:$D$2938,0))</f>
        <v>0.010706018518518521</v>
      </c>
    </row>
    <row r="58" spans="1:9" ht="12.75">
      <c r="A58" s="9">
        <v>54</v>
      </c>
      <c r="B58" s="37" t="s">
        <v>160</v>
      </c>
      <c r="C58" s="37" t="s">
        <v>161</v>
      </c>
      <c r="D58" s="38" t="s">
        <v>162</v>
      </c>
      <c r="E58" s="37" t="s">
        <v>80</v>
      </c>
      <c r="F58" s="9" t="s">
        <v>31</v>
      </c>
      <c r="G58" s="9" t="str">
        <f t="shared" si="2"/>
        <v>4.38/km</v>
      </c>
      <c r="H58" s="8">
        <f t="shared" si="3"/>
        <v>0.010729166666666668</v>
      </c>
      <c r="I58" s="8">
        <f>F58-INDEX($F$5:$F$2938,MATCH(D58,$D$5:$D$2938,0))</f>
        <v>0</v>
      </c>
    </row>
    <row r="59" spans="1:9" ht="12.75">
      <c r="A59" s="9">
        <v>55</v>
      </c>
      <c r="B59" s="37" t="s">
        <v>163</v>
      </c>
      <c r="C59" s="37" t="s">
        <v>164</v>
      </c>
      <c r="D59" s="38" t="s">
        <v>50</v>
      </c>
      <c r="E59" s="37" t="s">
        <v>80</v>
      </c>
      <c r="F59" s="9" t="s">
        <v>32</v>
      </c>
      <c r="G59" s="9" t="str">
        <f t="shared" si="2"/>
        <v>4.45/km</v>
      </c>
      <c r="H59" s="8">
        <f t="shared" si="3"/>
        <v>0.0115625</v>
      </c>
      <c r="I59" s="8">
        <f>F59-INDEX($F$5:$F$2938,MATCH(D59,$D$5:$D$2938,0))</f>
        <v>0.00988425925925926</v>
      </c>
    </row>
    <row r="60" spans="1:9" ht="12.75">
      <c r="A60" s="9">
        <v>56</v>
      </c>
      <c r="B60" s="37" t="s">
        <v>165</v>
      </c>
      <c r="C60" s="37" t="s">
        <v>122</v>
      </c>
      <c r="D60" s="38" t="s">
        <v>42</v>
      </c>
      <c r="E60" s="37" t="s">
        <v>72</v>
      </c>
      <c r="F60" s="9" t="s">
        <v>32</v>
      </c>
      <c r="G60" s="9" t="str">
        <f t="shared" si="2"/>
        <v>4.45/km</v>
      </c>
      <c r="H60" s="8">
        <f t="shared" si="3"/>
        <v>0.0115625</v>
      </c>
      <c r="I60" s="8">
        <f>F60-INDEX($F$5:$F$2938,MATCH(D60,$D$5:$D$2938,0))</f>
        <v>0.0115625</v>
      </c>
    </row>
    <row r="61" spans="1:9" ht="12.75">
      <c r="A61" s="9">
        <v>57</v>
      </c>
      <c r="B61" s="37" t="s">
        <v>166</v>
      </c>
      <c r="C61" s="37" t="s">
        <v>75</v>
      </c>
      <c r="D61" s="38" t="s">
        <v>66</v>
      </c>
      <c r="E61" s="37" t="s">
        <v>89</v>
      </c>
      <c r="F61" s="9" t="s">
        <v>33</v>
      </c>
      <c r="G61" s="9" t="str">
        <f t="shared" si="2"/>
        <v>4.47/km</v>
      </c>
      <c r="H61" s="8">
        <f t="shared" si="3"/>
        <v>0.011817129629629625</v>
      </c>
      <c r="I61" s="8">
        <f>F61-INDEX($F$5:$F$2938,MATCH(D61,$D$5:$D$2938,0))</f>
        <v>0.008240740740740736</v>
      </c>
    </row>
    <row r="62" spans="1:9" ht="12.75">
      <c r="A62" s="9">
        <v>58</v>
      </c>
      <c r="B62" s="37" t="s">
        <v>167</v>
      </c>
      <c r="C62" s="37" t="s">
        <v>75</v>
      </c>
      <c r="D62" s="38" t="s">
        <v>96</v>
      </c>
      <c r="E62" s="37" t="s">
        <v>47</v>
      </c>
      <c r="F62" s="9" t="s">
        <v>34</v>
      </c>
      <c r="G62" s="9" t="str">
        <f t="shared" si="2"/>
        <v>4.50/km</v>
      </c>
      <c r="H62" s="8">
        <f t="shared" si="3"/>
        <v>0.012129629629629633</v>
      </c>
      <c r="I62" s="8">
        <f>F62-INDEX($F$5:$F$2938,MATCH(D62,$D$5:$D$2938,0))</f>
        <v>0.006504629629629631</v>
      </c>
    </row>
    <row r="63" spans="1:9" ht="12.75">
      <c r="A63" s="9">
        <v>59</v>
      </c>
      <c r="B63" s="37" t="s">
        <v>168</v>
      </c>
      <c r="C63" s="37" t="s">
        <v>53</v>
      </c>
      <c r="D63" s="38" t="s">
        <v>46</v>
      </c>
      <c r="E63" s="37" t="s">
        <v>154</v>
      </c>
      <c r="F63" s="9" t="s">
        <v>226</v>
      </c>
      <c r="G63" s="9" t="str">
        <f t="shared" si="2"/>
        <v>4.52/km</v>
      </c>
      <c r="H63" s="8">
        <f t="shared" si="3"/>
        <v>0.012372685185185184</v>
      </c>
      <c r="I63" s="8">
        <f>F63-INDEX($F$5:$F$2938,MATCH(D63,$D$5:$D$2938,0))</f>
        <v>0.011643518518518518</v>
      </c>
    </row>
    <row r="64" spans="1:9" ht="12.75">
      <c r="A64" s="9">
        <v>60</v>
      </c>
      <c r="B64" s="37" t="s">
        <v>169</v>
      </c>
      <c r="C64" s="37" t="s">
        <v>170</v>
      </c>
      <c r="D64" s="38" t="s">
        <v>77</v>
      </c>
      <c r="E64" s="37" t="s">
        <v>47</v>
      </c>
      <c r="F64" s="9" t="s">
        <v>35</v>
      </c>
      <c r="G64" s="9" t="str">
        <f t="shared" si="2"/>
        <v>4.54/km</v>
      </c>
      <c r="H64" s="8">
        <f t="shared" si="3"/>
        <v>0.012627314814814817</v>
      </c>
      <c r="I64" s="8">
        <f>F64-INDEX($F$5:$F$2938,MATCH(D64,$D$5:$D$2938,0))</f>
        <v>0.007592592592592592</v>
      </c>
    </row>
    <row r="65" spans="1:9" ht="12.75">
      <c r="A65" s="9">
        <v>61</v>
      </c>
      <c r="B65" s="37" t="s">
        <v>171</v>
      </c>
      <c r="C65" s="37" t="s">
        <v>172</v>
      </c>
      <c r="D65" s="38" t="s">
        <v>119</v>
      </c>
      <c r="E65" s="37" t="s">
        <v>89</v>
      </c>
      <c r="F65" s="9" t="s">
        <v>35</v>
      </c>
      <c r="G65" s="9" t="str">
        <f t="shared" si="2"/>
        <v>4.54/km</v>
      </c>
      <c r="H65" s="8">
        <f t="shared" si="3"/>
        <v>0.012627314814814817</v>
      </c>
      <c r="I65" s="8">
        <f>F65-INDEX($F$5:$F$2938,MATCH(D65,$D$5:$D$2938,0))</f>
        <v>0.005324074074074075</v>
      </c>
    </row>
    <row r="66" spans="1:9" ht="12.75">
      <c r="A66" s="9">
        <v>62</v>
      </c>
      <c r="B66" s="37" t="s">
        <v>173</v>
      </c>
      <c r="C66" s="37" t="s">
        <v>149</v>
      </c>
      <c r="D66" s="38" t="s">
        <v>174</v>
      </c>
      <c r="E66" s="37" t="s">
        <v>80</v>
      </c>
      <c r="F66" s="9" t="s">
        <v>36</v>
      </c>
      <c r="G66" s="9" t="str">
        <f t="shared" si="2"/>
        <v>5.02/km</v>
      </c>
      <c r="H66" s="8">
        <f t="shared" si="3"/>
        <v>0.01356481481481481</v>
      </c>
      <c r="I66" s="8">
        <f>F66-INDEX($F$5:$F$2938,MATCH(D66,$D$5:$D$2938,0))</f>
        <v>0</v>
      </c>
    </row>
    <row r="67" spans="1:9" ht="12.75">
      <c r="A67" s="9">
        <v>63</v>
      </c>
      <c r="B67" s="37" t="s">
        <v>175</v>
      </c>
      <c r="C67" s="37" t="s">
        <v>176</v>
      </c>
      <c r="D67" s="38" t="s">
        <v>177</v>
      </c>
      <c r="E67" s="37" t="s">
        <v>47</v>
      </c>
      <c r="F67" s="9" t="s">
        <v>227</v>
      </c>
      <c r="G67" s="9" t="str">
        <f t="shared" si="2"/>
        <v>5.07/km</v>
      </c>
      <c r="H67" s="8">
        <f t="shared" si="3"/>
        <v>0.014143518518518517</v>
      </c>
      <c r="I67" s="8">
        <f>F67-INDEX($F$5:$F$2938,MATCH(D67,$D$5:$D$2938,0))</f>
        <v>0</v>
      </c>
    </row>
    <row r="68" spans="1:9" ht="12.75">
      <c r="A68" s="9">
        <v>64</v>
      </c>
      <c r="B68" s="37" t="s">
        <v>178</v>
      </c>
      <c r="C68" s="37" t="s">
        <v>179</v>
      </c>
      <c r="D68" s="38" t="s">
        <v>42</v>
      </c>
      <c r="E68" s="37" t="s">
        <v>180</v>
      </c>
      <c r="F68" s="9" t="s">
        <v>228</v>
      </c>
      <c r="G68" s="9" t="str">
        <f t="shared" si="2"/>
        <v>5.08/km</v>
      </c>
      <c r="H68" s="8">
        <f t="shared" si="3"/>
        <v>0.014166666666666664</v>
      </c>
      <c r="I68" s="8">
        <f>F68-INDEX($F$5:$F$2938,MATCH(D68,$D$5:$D$2938,0))</f>
        <v>0.014166666666666664</v>
      </c>
    </row>
    <row r="69" spans="1:9" ht="12.75">
      <c r="A69" s="9">
        <v>65</v>
      </c>
      <c r="B69" s="37" t="s">
        <v>181</v>
      </c>
      <c r="C69" s="37" t="s">
        <v>115</v>
      </c>
      <c r="D69" s="38" t="s">
        <v>77</v>
      </c>
      <c r="E69" s="37" t="s">
        <v>182</v>
      </c>
      <c r="F69" s="9" t="s">
        <v>229</v>
      </c>
      <c r="G69" s="9" t="str">
        <f t="shared" si="2"/>
        <v>5.08/km</v>
      </c>
      <c r="H69" s="8">
        <f t="shared" si="3"/>
        <v>0.014178240740740738</v>
      </c>
      <c r="I69" s="8">
        <f>F69-INDEX($F$5:$F$2938,MATCH(D69,$D$5:$D$2938,0))</f>
        <v>0.009143518518518513</v>
      </c>
    </row>
    <row r="70" spans="1:9" ht="12.75">
      <c r="A70" s="9">
        <v>66</v>
      </c>
      <c r="B70" s="37" t="s">
        <v>183</v>
      </c>
      <c r="C70" s="37" t="s">
        <v>184</v>
      </c>
      <c r="D70" s="38" t="s">
        <v>46</v>
      </c>
      <c r="E70" s="37" t="s">
        <v>47</v>
      </c>
      <c r="F70" s="9" t="s">
        <v>230</v>
      </c>
      <c r="G70" s="9" t="str">
        <f t="shared" si="2"/>
        <v>5.17/km</v>
      </c>
      <c r="H70" s="8">
        <f t="shared" si="3"/>
        <v>0.015219907407407408</v>
      </c>
      <c r="I70" s="8">
        <f>F70-INDEX($F$5:$F$2938,MATCH(D70,$D$5:$D$2938,0))</f>
        <v>0.014490740740740742</v>
      </c>
    </row>
    <row r="71" spans="1:9" ht="12.75">
      <c r="A71" s="9">
        <v>67</v>
      </c>
      <c r="B71" s="37" t="s">
        <v>185</v>
      </c>
      <c r="C71" s="37" t="s">
        <v>56</v>
      </c>
      <c r="D71" s="38" t="s">
        <v>50</v>
      </c>
      <c r="E71" s="37" t="s">
        <v>47</v>
      </c>
      <c r="F71" s="9" t="s">
        <v>231</v>
      </c>
      <c r="G71" s="9" t="str">
        <f t="shared" si="2"/>
        <v>5.34/km</v>
      </c>
      <c r="H71" s="8">
        <f t="shared" si="3"/>
        <v>0.017245370370370373</v>
      </c>
      <c r="I71" s="8">
        <f>F71-INDEX($F$5:$F$2938,MATCH(D71,$D$5:$D$2938,0))</f>
        <v>0.015567129629629632</v>
      </c>
    </row>
    <row r="72" spans="1:9" ht="12.75">
      <c r="A72" s="9">
        <v>68</v>
      </c>
      <c r="B72" s="37" t="s">
        <v>186</v>
      </c>
      <c r="C72" s="37" t="s">
        <v>159</v>
      </c>
      <c r="D72" s="38" t="s">
        <v>42</v>
      </c>
      <c r="E72" s="37" t="s">
        <v>63</v>
      </c>
      <c r="F72" s="9" t="s">
        <v>231</v>
      </c>
      <c r="G72" s="9" t="str">
        <f t="shared" si="2"/>
        <v>5.34/km</v>
      </c>
      <c r="H72" s="8">
        <f t="shared" si="3"/>
        <v>0.017245370370370373</v>
      </c>
      <c r="I72" s="8">
        <f>F72-INDEX($F$5:$F$2938,MATCH(D72,$D$5:$D$2938,0))</f>
        <v>0.017245370370370373</v>
      </c>
    </row>
    <row r="73" spans="1:9" ht="12.75">
      <c r="A73" s="9">
        <v>69</v>
      </c>
      <c r="B73" s="37" t="s">
        <v>187</v>
      </c>
      <c r="C73" s="37" t="s">
        <v>188</v>
      </c>
      <c r="D73" s="38" t="s">
        <v>174</v>
      </c>
      <c r="E73" s="37" t="s">
        <v>57</v>
      </c>
      <c r="F73" s="9" t="s">
        <v>232</v>
      </c>
      <c r="G73" s="9" t="str">
        <f t="shared" si="2"/>
        <v>5.52/km</v>
      </c>
      <c r="H73" s="8">
        <f t="shared" si="3"/>
        <v>0.01924768518518519</v>
      </c>
      <c r="I73" s="8">
        <f>F73-INDEX($F$5:$F$2938,MATCH(D73,$D$5:$D$2938,0))</f>
        <v>0.00568287037037038</v>
      </c>
    </row>
    <row r="74" spans="1:9" ht="12.75">
      <c r="A74" s="9">
        <v>70</v>
      </c>
      <c r="B74" s="37" t="s">
        <v>189</v>
      </c>
      <c r="C74" s="37" t="s">
        <v>190</v>
      </c>
      <c r="D74" s="38" t="s">
        <v>119</v>
      </c>
      <c r="E74" s="37" t="s">
        <v>89</v>
      </c>
      <c r="F74" s="9" t="s">
        <v>233</v>
      </c>
      <c r="G74" s="9" t="str">
        <f t="shared" si="2"/>
        <v>6.09/km</v>
      </c>
      <c r="H74" s="8">
        <f t="shared" si="3"/>
        <v>0.02127314814814814</v>
      </c>
      <c r="I74" s="8">
        <f>F74-INDEX($F$5:$F$2938,MATCH(D74,$D$5:$D$2938,0))</f>
        <v>0.0139699074074074</v>
      </c>
    </row>
    <row r="75" spans="1:9" ht="12.75">
      <c r="A75" s="9">
        <v>71</v>
      </c>
      <c r="B75" s="37" t="s">
        <v>191</v>
      </c>
      <c r="C75" s="37" t="s">
        <v>192</v>
      </c>
      <c r="D75" s="38" t="s">
        <v>85</v>
      </c>
      <c r="E75" s="37" t="s">
        <v>135</v>
      </c>
      <c r="F75" s="9" t="s">
        <v>234</v>
      </c>
      <c r="G75" s="9" t="str">
        <f t="shared" si="2"/>
        <v>7.54/km</v>
      </c>
      <c r="H75" s="8">
        <f t="shared" si="3"/>
        <v>0.033379629629629634</v>
      </c>
      <c r="I75" s="8">
        <f>F75-INDEX($F$5:$F$2938,MATCH(D75,$D$5:$D$2938,0))</f>
        <v>0.02809027777777778</v>
      </c>
    </row>
    <row r="76" spans="1:9" ht="12.75">
      <c r="A76" s="7">
        <v>72</v>
      </c>
      <c r="B76" s="39" t="s">
        <v>193</v>
      </c>
      <c r="C76" s="39" t="s">
        <v>130</v>
      </c>
      <c r="D76" s="40" t="s">
        <v>77</v>
      </c>
      <c r="E76" s="39" t="s">
        <v>135</v>
      </c>
      <c r="F76" s="7" t="s">
        <v>234</v>
      </c>
      <c r="G76" s="7" t="str">
        <f t="shared" si="2"/>
        <v>7.54/km</v>
      </c>
      <c r="H76" s="6">
        <f t="shared" si="3"/>
        <v>0.033379629629629634</v>
      </c>
      <c r="I76" s="6">
        <f>F76-INDEX($F$5:$F$2938,MATCH(D76,$D$5:$D$2938,0))</f>
        <v>0.028344907407407405</v>
      </c>
    </row>
  </sheetData>
  <sheetProtection/>
  <autoFilter ref="A4:I76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3" t="str">
        <f>Individuale!A1</f>
        <v>San Giorgio Beer Festival Race</v>
      </c>
      <c r="B1" s="33"/>
      <c r="C1" s="33"/>
    </row>
    <row r="2" spans="1:3" ht="33" customHeight="1">
      <c r="A2" s="34" t="str">
        <f>Individuale!A3&amp;" km. "&amp;Individuale!I3</f>
        <v>San Giorgio Beer Festival Race - Domenica 08/07/2012 km. 10</v>
      </c>
      <c r="B2" s="34"/>
      <c r="C2" s="34"/>
    </row>
    <row r="3" spans="1:3" ht="24.75" customHeight="1">
      <c r="A3" s="4" t="s">
        <v>1</v>
      </c>
      <c r="B3" s="5" t="s">
        <v>5</v>
      </c>
      <c r="C3" s="5" t="s">
        <v>8</v>
      </c>
    </row>
    <row r="4" spans="1:3" ht="15" customHeight="1">
      <c r="A4" s="11">
        <v>1</v>
      </c>
      <c r="B4" s="19" t="s">
        <v>47</v>
      </c>
      <c r="C4" s="20">
        <v>19</v>
      </c>
    </row>
    <row r="5" spans="1:3" ht="15" customHeight="1">
      <c r="A5" s="9">
        <v>2</v>
      </c>
      <c r="B5" s="21" t="s">
        <v>80</v>
      </c>
      <c r="C5" s="22">
        <v>8</v>
      </c>
    </row>
    <row r="6" spans="1:3" ht="15" customHeight="1">
      <c r="A6" s="9">
        <v>3</v>
      </c>
      <c r="B6" s="21" t="s">
        <v>89</v>
      </c>
      <c r="C6" s="22">
        <v>8</v>
      </c>
    </row>
    <row r="7" spans="1:3" ht="15" customHeight="1">
      <c r="A7" s="9">
        <v>4</v>
      </c>
      <c r="B7" s="21" t="s">
        <v>63</v>
      </c>
      <c r="C7" s="22">
        <v>6</v>
      </c>
    </row>
    <row r="8" spans="1:3" ht="15" customHeight="1">
      <c r="A8" s="9">
        <v>5</v>
      </c>
      <c r="B8" s="21" t="s">
        <v>72</v>
      </c>
      <c r="C8" s="22">
        <v>5</v>
      </c>
    </row>
    <row r="9" spans="1:3" ht="15" customHeight="1">
      <c r="A9" s="9">
        <v>6</v>
      </c>
      <c r="B9" s="21" t="s">
        <v>57</v>
      </c>
      <c r="C9" s="22">
        <v>4</v>
      </c>
    </row>
    <row r="10" spans="1:3" ht="15" customHeight="1">
      <c r="A10" s="9">
        <v>7</v>
      </c>
      <c r="B10" s="21" t="s">
        <v>135</v>
      </c>
      <c r="C10" s="22">
        <v>4</v>
      </c>
    </row>
    <row r="11" spans="1:3" ht="15" customHeight="1">
      <c r="A11" s="9">
        <v>8</v>
      </c>
      <c r="B11" s="21" t="s">
        <v>154</v>
      </c>
      <c r="C11" s="22">
        <v>3</v>
      </c>
    </row>
    <row r="12" spans="1:3" ht="15" customHeight="1">
      <c r="A12" s="9">
        <v>9</v>
      </c>
      <c r="B12" s="21" t="s">
        <v>60</v>
      </c>
      <c r="C12" s="22">
        <v>2</v>
      </c>
    </row>
    <row r="13" spans="1:3" ht="15" customHeight="1">
      <c r="A13" s="9">
        <v>10</v>
      </c>
      <c r="B13" s="21" t="s">
        <v>86</v>
      </c>
      <c r="C13" s="22">
        <v>2</v>
      </c>
    </row>
    <row r="14" spans="1:3" ht="15" customHeight="1">
      <c r="A14" s="9">
        <v>11</v>
      </c>
      <c r="B14" s="21" t="s">
        <v>67</v>
      </c>
      <c r="C14" s="22">
        <v>2</v>
      </c>
    </row>
    <row r="15" spans="1:3" ht="15" customHeight="1">
      <c r="A15" s="9">
        <v>12</v>
      </c>
      <c r="B15" s="21" t="s">
        <v>43</v>
      </c>
      <c r="C15" s="22">
        <v>1</v>
      </c>
    </row>
    <row r="16" spans="1:3" ht="15" customHeight="1">
      <c r="A16" s="9">
        <v>13</v>
      </c>
      <c r="B16" s="21" t="s">
        <v>51</v>
      </c>
      <c r="C16" s="22">
        <v>1</v>
      </c>
    </row>
    <row r="17" spans="1:3" ht="15" customHeight="1">
      <c r="A17" s="9">
        <v>14</v>
      </c>
      <c r="B17" s="21" t="s">
        <v>103</v>
      </c>
      <c r="C17" s="22">
        <v>1</v>
      </c>
    </row>
    <row r="18" spans="1:3" ht="15" customHeight="1">
      <c r="A18" s="9">
        <v>15</v>
      </c>
      <c r="B18" s="21" t="s">
        <v>180</v>
      </c>
      <c r="C18" s="22">
        <v>1</v>
      </c>
    </row>
    <row r="19" spans="1:3" ht="15" customHeight="1">
      <c r="A19" s="9">
        <v>16</v>
      </c>
      <c r="B19" s="21" t="s">
        <v>182</v>
      </c>
      <c r="C19" s="22">
        <v>1</v>
      </c>
    </row>
    <row r="20" spans="1:3" ht="15" customHeight="1">
      <c r="A20" s="9">
        <v>17</v>
      </c>
      <c r="B20" s="21" t="s">
        <v>54</v>
      </c>
      <c r="C20" s="22">
        <v>1</v>
      </c>
    </row>
    <row r="21" spans="1:3" ht="15" customHeight="1">
      <c r="A21" s="9">
        <v>18</v>
      </c>
      <c r="B21" s="21" t="s">
        <v>129</v>
      </c>
      <c r="C21" s="22">
        <v>1</v>
      </c>
    </row>
    <row r="22" spans="1:3" ht="15" customHeight="1">
      <c r="A22" s="9">
        <v>19</v>
      </c>
      <c r="B22" s="21" t="s">
        <v>108</v>
      </c>
      <c r="C22" s="22">
        <v>1</v>
      </c>
    </row>
    <row r="23" spans="1:3" ht="15" customHeight="1">
      <c r="A23" s="7">
        <v>20</v>
      </c>
      <c r="B23" s="23" t="s">
        <v>120</v>
      </c>
      <c r="C23" s="2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2011-04-18T10:59:43Z</dcterms:created>
  <dcterms:modified xsi:type="dcterms:W3CDTF">2012-07-11T14:38:06Z</dcterms:modified>
  <cp:category/>
  <cp:version/>
  <cp:contentType/>
  <cp:contentStatus/>
</cp:coreProperties>
</file>