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'Individuale'!$A$4:$I$153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<sst xmlns="http://schemas.openxmlformats.org/spreadsheetml/2006/main" count="826" uniqueCount="474">
  <si>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</si>
  <si>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</si>
  <si>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</si>
  <si>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</si>
  <si>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</si>
  <si>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</si>
  <si>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</si>
  <si>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</si>
  <si>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</si>
  <si>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</si>
  <si>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</si>
  <si>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FABIO</t>
  </si>
  <si>
    <t>FABRIZIO</t>
  </si>
  <si>
    <t>GIOVANNI</t>
  </si>
  <si>
    <t>DAVIDE</t>
  </si>
  <si>
    <t>ANTONIO</t>
  </si>
  <si>
    <t>MARCO</t>
  </si>
  <si>
    <t>DANIELE</t>
  </si>
  <si>
    <t>GIUSEPPE</t>
  </si>
  <si>
    <t>ANDREA</t>
  </si>
  <si>
    <t>SALVATORE</t>
  </si>
  <si>
    <t>ALESSANDRO</t>
  </si>
  <si>
    <t>FRANCESCO</t>
  </si>
  <si>
    <t>MASSIMILIANO</t>
  </si>
  <si>
    <t>MASSIMO</t>
  </si>
  <si>
    <t>ROBERTO</t>
  </si>
  <si>
    <t>VINCENZO</t>
  </si>
  <si>
    <t>EMILIANO</t>
  </si>
  <si>
    <t>PAOLO</t>
  </si>
  <si>
    <t>ATLETICA CECCANO</t>
  </si>
  <si>
    <t>MARIO</t>
  </si>
  <si>
    <t>RAFFAELE</t>
  </si>
  <si>
    <t>CARLO</t>
  </si>
  <si>
    <t>SIMONA</t>
  </si>
  <si>
    <t>STEFANO</t>
  </si>
  <si>
    <t>GIORGIO</t>
  </si>
  <si>
    <t>CLAUDIO</t>
  </si>
  <si>
    <t>SILVIA</t>
  </si>
  <si>
    <t>GIANCARLO</t>
  </si>
  <si>
    <t>ROSA</t>
  </si>
  <si>
    <t>RODOLFO</t>
  </si>
  <si>
    <t>ALESSIO</t>
  </si>
  <si>
    <t>LORENZO</t>
  </si>
  <si>
    <t>LUIGI</t>
  </si>
  <si>
    <t>UMBERTO</t>
  </si>
  <si>
    <t>RICCARDO</t>
  </si>
  <si>
    <t>MAURIZIO</t>
  </si>
  <si>
    <t>CESARE</t>
  </si>
  <si>
    <t>LUCA</t>
  </si>
  <si>
    <t>MATTEO</t>
  </si>
  <si>
    <t>ROMANO</t>
  </si>
  <si>
    <t>FRANCO</t>
  </si>
  <si>
    <t>GIANNI</t>
  </si>
  <si>
    <t>ALESSIA</t>
  </si>
  <si>
    <t>GIUSTI</t>
  </si>
  <si>
    <t>ANTONELLA</t>
  </si>
  <si>
    <t>ANGELO</t>
  </si>
  <si>
    <t>ALFONSO</t>
  </si>
  <si>
    <t>STEFANIA</t>
  </si>
  <si>
    <t>FELICE</t>
  </si>
  <si>
    <t>ZOLLI</t>
  </si>
  <si>
    <t>TORTORELLI</t>
  </si>
  <si>
    <t>PIMPINELLA</t>
  </si>
  <si>
    <t>CAROLI</t>
  </si>
  <si>
    <t>GABRIELE</t>
  </si>
  <si>
    <t>M30</t>
  </si>
  <si>
    <t>A.S.D. ROMATLETICA SALARIA VILLAGE</t>
  </si>
  <si>
    <t>0:40:46</t>
  </si>
  <si>
    <t>RIDGER</t>
  </si>
  <si>
    <t>MARK FRANCESCO</t>
  </si>
  <si>
    <t>ATLETICA ADEN EXPRIVIA MOLFETTA</t>
  </si>
  <si>
    <t>PERSI</t>
  </si>
  <si>
    <t>0:41:10</t>
  </si>
  <si>
    <t>STABILE</t>
  </si>
  <si>
    <t>M35</t>
  </si>
  <si>
    <t>0:48:45</t>
  </si>
  <si>
    <t>MEI</t>
  </si>
  <si>
    <t>TRAIL DEI DUE LAGHI</t>
  </si>
  <si>
    <t>0:48:53</t>
  </si>
  <si>
    <t>ELHATAF</t>
  </si>
  <si>
    <t>SMAIL</t>
  </si>
  <si>
    <t>0:49:43</t>
  </si>
  <si>
    <t>GENTILINI</t>
  </si>
  <si>
    <t>VLADIMIRO</t>
  </si>
  <si>
    <t>M45</t>
  </si>
  <si>
    <t>PODISTICA ROCCA DI PAPA</t>
  </si>
  <si>
    <t>0:49:50</t>
  </si>
  <si>
    <t>PISCITELLI</t>
  </si>
  <si>
    <t>A.S.D. SUESSOLA RUNNERS</t>
  </si>
  <si>
    <t>0:49:51</t>
  </si>
  <si>
    <t>ROSSINI</t>
  </si>
  <si>
    <t>A.S.D. Tibur Ecotrail</t>
  </si>
  <si>
    <t>0:49:52</t>
  </si>
  <si>
    <t>ANGELELLI</t>
  </si>
  <si>
    <t>DANILO</t>
  </si>
  <si>
    <t>M40</t>
  </si>
  <si>
    <t>SABINA MARATHON CLUB</t>
  </si>
  <si>
    <t>0:50:39</t>
  </si>
  <si>
    <t>DANESE</t>
  </si>
  <si>
    <t>GSD LITAL</t>
  </si>
  <si>
    <t>0:50:51</t>
  </si>
  <si>
    <t>TRONO</t>
  </si>
  <si>
    <t>ISMAELE</t>
  </si>
  <si>
    <t>LAZIO RUNNERS TEAM A.S.D.</t>
  </si>
  <si>
    <t>0:50:58</t>
  </si>
  <si>
    <t>PIERLUIGI</t>
  </si>
  <si>
    <t>M55</t>
  </si>
  <si>
    <t>0:51:43</t>
  </si>
  <si>
    <t>PETELLA</t>
  </si>
  <si>
    <t>M60</t>
  </si>
  <si>
    <t>ATLETICA VENAFRO</t>
  </si>
  <si>
    <t>0:52:14</t>
  </si>
  <si>
    <t>MINELLA</t>
  </si>
  <si>
    <t>DIEGO</t>
  </si>
  <si>
    <t>G.S. CAT SPORT</t>
  </si>
  <si>
    <t>0:52:18</t>
  </si>
  <si>
    <t>PELLIS</t>
  </si>
  <si>
    <t>CALCATERRA SPORT ASD</t>
  </si>
  <si>
    <t>0:52:32</t>
  </si>
  <si>
    <t>CAPOTORTI</t>
  </si>
  <si>
    <t>GUIDO</t>
  </si>
  <si>
    <t>0:52:37</t>
  </si>
  <si>
    <t>GABELLI</t>
  </si>
  <si>
    <t>RUNCARD</t>
  </si>
  <si>
    <t>0:52:39</t>
  </si>
  <si>
    <t>ACCIARI</t>
  </si>
  <si>
    <t>0:52:56</t>
  </si>
  <si>
    <t>MAUGLIANI</t>
  </si>
  <si>
    <t>ATLETICA VICOVARO</t>
  </si>
  <si>
    <t>0:53:11</t>
  </si>
  <si>
    <t>IL CORRIDORE RUNNING CLUB</t>
  </si>
  <si>
    <t>0:53:32</t>
  </si>
  <si>
    <t>LIONETTI</t>
  </si>
  <si>
    <t>TONY</t>
  </si>
  <si>
    <t>0:53:38</t>
  </si>
  <si>
    <t>CHIESA</t>
  </si>
  <si>
    <t>OLGIATA 20.12 S.S.D.R.L.</t>
  </si>
  <si>
    <t>0:53:39</t>
  </si>
  <si>
    <t>CURCI</t>
  </si>
  <si>
    <t>0:53:41</t>
  </si>
  <si>
    <t>FRANCICA</t>
  </si>
  <si>
    <t>0:53:50</t>
  </si>
  <si>
    <t>LIBERATI</t>
  </si>
  <si>
    <t>M50</t>
  </si>
  <si>
    <t>A.S.D. LIBERI PODISTI</t>
  </si>
  <si>
    <t>0:54:27</t>
  </si>
  <si>
    <t>PINTO</t>
  </si>
  <si>
    <t>0:54:38</t>
  </si>
  <si>
    <t>POCETTA</t>
  </si>
  <si>
    <t>OLIRIO</t>
  </si>
  <si>
    <t>0:54:47</t>
  </si>
  <si>
    <t>ATL. MONTE MARIO</t>
  </si>
  <si>
    <t>0:54:49</t>
  </si>
  <si>
    <t>COLABUONO</t>
  </si>
  <si>
    <t>ERMINIO</t>
  </si>
  <si>
    <t>0:54:50</t>
  </si>
  <si>
    <t>BASSO</t>
  </si>
  <si>
    <t>PODISTICA CASALOTTI</t>
  </si>
  <si>
    <t>0:55:00</t>
  </si>
  <si>
    <t>MANFREDELLI</t>
  </si>
  <si>
    <t>F30</t>
  </si>
  <si>
    <t>POLISPORTIVA UNIVERSITÀ  FORO ITALICO</t>
  </si>
  <si>
    <t>0:55:01</t>
  </si>
  <si>
    <t>PETRONIO</t>
  </si>
  <si>
    <t>I LUPI D'ABRUZZO</t>
  </si>
  <si>
    <t>0:55:34</t>
  </si>
  <si>
    <t>VESPA</t>
  </si>
  <si>
    <t>0:55:42</t>
  </si>
  <si>
    <t>BITTI</t>
  </si>
  <si>
    <t>0:56:04</t>
  </si>
  <si>
    <t>PROCACCI</t>
  </si>
  <si>
    <t>A.S.D. MONTEROSI RUN</t>
  </si>
  <si>
    <t>0:56:21</t>
  </si>
  <si>
    <t>LA MOTTA</t>
  </si>
  <si>
    <t>0:56:28</t>
  </si>
  <si>
    <t>BORRIELLO</t>
  </si>
  <si>
    <t>A.S.D. SPIRITI LIBERI</t>
  </si>
  <si>
    <t>0:56:29</t>
  </si>
  <si>
    <t>ALBERTINI</t>
  </si>
  <si>
    <t>GIOVANNA</t>
  </si>
  <si>
    <t>F40</t>
  </si>
  <si>
    <t>0:56:43</t>
  </si>
  <si>
    <t>NOVINO</t>
  </si>
  <si>
    <t>0:56:59</t>
  </si>
  <si>
    <t>RUSSO</t>
  </si>
  <si>
    <t>0:57:22</t>
  </si>
  <si>
    <t>ROCCHI</t>
  </si>
  <si>
    <t>D+ TRAIL</t>
  </si>
  <si>
    <t>0:57:24</t>
  </si>
  <si>
    <t>FATTORUSSO</t>
  </si>
  <si>
    <t>0:57:27</t>
  </si>
  <si>
    <t>GENTILE</t>
  </si>
  <si>
    <t>0:57:34</t>
  </si>
  <si>
    <t>LA PORTA</t>
  </si>
  <si>
    <t>0:57:47</t>
  </si>
  <si>
    <t>DI VICO</t>
  </si>
  <si>
    <t>A.S.D. CENTRO FITNESS MONTELLO</t>
  </si>
  <si>
    <t>0:58:16</t>
  </si>
  <si>
    <t>BERNI</t>
  </si>
  <si>
    <t>F55</t>
  </si>
  <si>
    <t>UISP COMITATO TERR.LE VITERBO</t>
  </si>
  <si>
    <t>0:58:17</t>
  </si>
  <si>
    <t>CEORNEI</t>
  </si>
  <si>
    <t>ANA MARIA</t>
  </si>
  <si>
    <t>F35</t>
  </si>
  <si>
    <t>0:58:38</t>
  </si>
  <si>
    <t>BONARRIGO</t>
  </si>
  <si>
    <t>0:58:47</t>
  </si>
  <si>
    <t>VINCI</t>
  </si>
  <si>
    <t>0:59:11</t>
  </si>
  <si>
    <t>CAPOBIANCO</t>
  </si>
  <si>
    <t>0:59:49</t>
  </si>
  <si>
    <t>REMOLI</t>
  </si>
  <si>
    <t>RENATO</t>
  </si>
  <si>
    <t>1:00:04</t>
  </si>
  <si>
    <t>POTITÒ</t>
  </si>
  <si>
    <t>PASQUALE</t>
  </si>
  <si>
    <t>LA SBARRA &amp; I GRILLI</t>
  </si>
  <si>
    <t>1:00:08</t>
  </si>
  <si>
    <t>DI CRESCENZO</t>
  </si>
  <si>
    <t>VALENTINO</t>
  </si>
  <si>
    <t>A.S.D. PODISTICA PONTINA</t>
  </si>
  <si>
    <t>1:00:12</t>
  </si>
  <si>
    <t>1:00:30</t>
  </si>
  <si>
    <t>GIUNCHI</t>
  </si>
  <si>
    <t>ANNA</t>
  </si>
  <si>
    <t>1:00:41</t>
  </si>
  <si>
    <t>MAIORCHINI</t>
  </si>
  <si>
    <t>1:01:02</t>
  </si>
  <si>
    <t>TRUSIANI</t>
  </si>
  <si>
    <t>GIAMPIERO</t>
  </si>
  <si>
    <t>A.S.D. SEMPRE DI CORSA TEAM</t>
  </si>
  <si>
    <t>1:01:10</t>
  </si>
  <si>
    <t>DI GIULIO</t>
  </si>
  <si>
    <t>1:01:19</t>
  </si>
  <si>
    <t>BONI</t>
  </si>
  <si>
    <t>ATTILIO</t>
  </si>
  <si>
    <t>1:01:34</t>
  </si>
  <si>
    <t>RESTA</t>
  </si>
  <si>
    <t>CAMPANILE</t>
  </si>
  <si>
    <t>1:01:50</t>
  </si>
  <si>
    <t>M65</t>
  </si>
  <si>
    <t>1:02:25</t>
  </si>
  <si>
    <t>ELEGADO</t>
  </si>
  <si>
    <t>MANOLITO MINA</t>
  </si>
  <si>
    <t>SS LAZIO ATLETICA LEGGERA</t>
  </si>
  <si>
    <t>1:02:35</t>
  </si>
  <si>
    <t>PAONE</t>
  </si>
  <si>
    <t>1:02:37</t>
  </si>
  <si>
    <t>LANCIOTTI</t>
  </si>
  <si>
    <t>1:02:57</t>
  </si>
  <si>
    <t>FORNITI</t>
  </si>
  <si>
    <t>1:03:04</t>
  </si>
  <si>
    <t>FABBIANO</t>
  </si>
  <si>
    <t>CINZIA</t>
  </si>
  <si>
    <t>1:03:05</t>
  </si>
  <si>
    <t>CASSANESE</t>
  </si>
  <si>
    <t>PFIZER RUNNING TEAM</t>
  </si>
  <si>
    <t>1:03:08</t>
  </si>
  <si>
    <t>1:03:14</t>
  </si>
  <si>
    <t>POGGI D'ANGELO</t>
  </si>
  <si>
    <t>RINCORRO</t>
  </si>
  <si>
    <t>1:03:45</t>
  </si>
  <si>
    <t>MORETTI</t>
  </si>
  <si>
    <t>1:03:52</t>
  </si>
  <si>
    <t>ALARCON CARRERA</t>
  </si>
  <si>
    <t>GUIZELA HERMILA</t>
  </si>
  <si>
    <t>1:03:54</t>
  </si>
  <si>
    <t>CAVALLARO</t>
  </si>
  <si>
    <t>ANGELO RAFFAELE</t>
  </si>
  <si>
    <t>1:04:22</t>
  </si>
  <si>
    <t>IANNILLI</t>
  </si>
  <si>
    <t>1:04:27</t>
  </si>
  <si>
    <t>CRISTOFARI</t>
  </si>
  <si>
    <t>NICOLETTA</t>
  </si>
  <si>
    <t>F50</t>
  </si>
  <si>
    <t>TEAM MARATHON BIKE</t>
  </si>
  <si>
    <t>1:04:47</t>
  </si>
  <si>
    <t>DI PAOLO</t>
  </si>
  <si>
    <t>1:05:20</t>
  </si>
  <si>
    <t>PAOLESSI</t>
  </si>
  <si>
    <t>PAOLA</t>
  </si>
  <si>
    <t>RIFONDAZIONE PODISTICA</t>
  </si>
  <si>
    <t>1:05:25</t>
  </si>
  <si>
    <t>MARZI</t>
  </si>
  <si>
    <t>1:06:01</t>
  </si>
  <si>
    <t>MONESTIROLI</t>
  </si>
  <si>
    <t>GAIA</t>
  </si>
  <si>
    <t>1:06:12</t>
  </si>
  <si>
    <t>BATTISTELLI</t>
  </si>
  <si>
    <t>LIVIANO</t>
  </si>
  <si>
    <t>M70</t>
  </si>
  <si>
    <t>A.S.D. CORSA DEI SANTI</t>
  </si>
  <si>
    <t>1:06:54</t>
  </si>
  <si>
    <t>CAMPANELLA</t>
  </si>
  <si>
    <t>1:06:58</t>
  </si>
  <si>
    <t>CONTE</t>
  </si>
  <si>
    <t>1:07:02</t>
  </si>
  <si>
    <t>MILITELLO</t>
  </si>
  <si>
    <t>1:07:06</t>
  </si>
  <si>
    <t>ROBERTA</t>
  </si>
  <si>
    <t>1:08:01</t>
  </si>
  <si>
    <t>BOZZO</t>
  </si>
  <si>
    <t>1:08:34</t>
  </si>
  <si>
    <t>PATERNESI</t>
  </si>
  <si>
    <t>MONICA</t>
  </si>
  <si>
    <t>F45</t>
  </si>
  <si>
    <t>1:08:35</t>
  </si>
  <si>
    <t>LANCIANESE</t>
  </si>
  <si>
    <t>CRISTIANO</t>
  </si>
  <si>
    <t>1:08:37</t>
  </si>
  <si>
    <t>PICALARGA</t>
  </si>
  <si>
    <t>TEODORO</t>
  </si>
  <si>
    <t>1:08:49</t>
  </si>
  <si>
    <t>ERMACORA</t>
  </si>
  <si>
    <t>1:09:28</t>
  </si>
  <si>
    <t>RUFFINI</t>
  </si>
  <si>
    <t>1:09:44</t>
  </si>
  <si>
    <t>1:10:04</t>
  </si>
  <si>
    <t>PAPA</t>
  </si>
  <si>
    <t>1:10:16</t>
  </si>
  <si>
    <t>ANTONELLI</t>
  </si>
  <si>
    <t>A.S.D. PODISTICA PRIMAVALLE</t>
  </si>
  <si>
    <t>1:10:22</t>
  </si>
  <si>
    <t>LELLI</t>
  </si>
  <si>
    <t>ANGELICO</t>
  </si>
  <si>
    <t>1:10:28</t>
  </si>
  <si>
    <t>GIORDANI</t>
  </si>
  <si>
    <t>1:10:49</t>
  </si>
  <si>
    <t>DELLA SALA</t>
  </si>
  <si>
    <t>PIERLUCA</t>
  </si>
  <si>
    <t>FORHANS TEAM</t>
  </si>
  <si>
    <t>1:10:54</t>
  </si>
  <si>
    <t>CURATOLO</t>
  </si>
  <si>
    <t>1:11:13</t>
  </si>
  <si>
    <t>SANTESE</t>
  </si>
  <si>
    <t>VERONICA</t>
  </si>
  <si>
    <t>A.S.D. THINK POSITIVE</t>
  </si>
  <si>
    <t>1:11:17</t>
  </si>
  <si>
    <t>CORVINO</t>
  </si>
  <si>
    <t>TIZIANA</t>
  </si>
  <si>
    <t>A.S.D. ROMA ECOMARATONA</t>
  </si>
  <si>
    <t>1:11:21</t>
  </si>
  <si>
    <t>FLAVIO</t>
  </si>
  <si>
    <t>1:11:49</t>
  </si>
  <si>
    <t>TALONE</t>
  </si>
  <si>
    <t>1:12:05</t>
  </si>
  <si>
    <t>LA MANTIA</t>
  </si>
  <si>
    <t>1:12:36</t>
  </si>
  <si>
    <t>SABATUCCI</t>
  </si>
  <si>
    <t>ATLETICA FIANO ROMANO</t>
  </si>
  <si>
    <t>1:13:07</t>
  </si>
  <si>
    <t>ADANTI</t>
  </si>
  <si>
    <t>1:13:31</t>
  </si>
  <si>
    <t>PASQUETTI</t>
  </si>
  <si>
    <t>1:13:47</t>
  </si>
  <si>
    <t>MORELLI</t>
  </si>
  <si>
    <t>1:13:59</t>
  </si>
  <si>
    <t>CIUT</t>
  </si>
  <si>
    <t>GUSTAVO</t>
  </si>
  <si>
    <t>1:14:15</t>
  </si>
  <si>
    <t>CAMERTONI</t>
  </si>
  <si>
    <t>1:14:34</t>
  </si>
  <si>
    <t>MANZONI</t>
  </si>
  <si>
    <t>1:14:47</t>
  </si>
  <si>
    <t>MICCOLIS</t>
  </si>
  <si>
    <t>1:14:56</t>
  </si>
  <si>
    <t>SANTIN</t>
  </si>
  <si>
    <t>1:14:57</t>
  </si>
  <si>
    <t>TIBERI</t>
  </si>
  <si>
    <t>1:15:41</t>
  </si>
  <si>
    <t>D'ALESSANDRO</t>
  </si>
  <si>
    <t>G.S. PARACADUTISTI ROMA</t>
  </si>
  <si>
    <t>1:16:48</t>
  </si>
  <si>
    <t>INGUSCIO</t>
  </si>
  <si>
    <t>1:16:49</t>
  </si>
  <si>
    <t>ILLUMINATI</t>
  </si>
  <si>
    <t>ANTINELLA</t>
  </si>
  <si>
    <t>FASCHION SPORT</t>
  </si>
  <si>
    <t>1:17:26</t>
  </si>
  <si>
    <t>PERINELLI</t>
  </si>
  <si>
    <t>1:17:27</t>
  </si>
  <si>
    <t>COPPOLA</t>
  </si>
  <si>
    <t>1:17:51</t>
  </si>
  <si>
    <t>TESTARMATA</t>
  </si>
  <si>
    <t>1:18:39</t>
  </si>
  <si>
    <t>TOSONI</t>
  </si>
  <si>
    <t>1:18:42</t>
  </si>
  <si>
    <t>MINUCCI</t>
  </si>
  <si>
    <t>1:19:00</t>
  </si>
  <si>
    <t>1:19:28</t>
  </si>
  <si>
    <t>1:19:30</t>
  </si>
  <si>
    <t>GIUBILO</t>
  </si>
  <si>
    <t>LIBERI PODISTI</t>
  </si>
  <si>
    <t>1:19:40</t>
  </si>
  <si>
    <t>VALCHERA</t>
  </si>
  <si>
    <t>VALERIA</t>
  </si>
  <si>
    <t>JUVENIA</t>
  </si>
  <si>
    <t>1:19:45</t>
  </si>
  <si>
    <t>CIUFFOLINI</t>
  </si>
  <si>
    <t>1:20:06</t>
  </si>
  <si>
    <t>BOCCADORI</t>
  </si>
  <si>
    <t>ATLETICA UISP MONTEROTONDO</t>
  </si>
  <si>
    <t>1:21:09</t>
  </si>
  <si>
    <t>BROGI</t>
  </si>
  <si>
    <t>CORSA DEI SANTI</t>
  </si>
  <si>
    <t>1:21:29</t>
  </si>
  <si>
    <t>RAGNI</t>
  </si>
  <si>
    <t>1:21:30</t>
  </si>
  <si>
    <t>CIOPPONI</t>
  </si>
  <si>
    <t>1:21:48</t>
  </si>
  <si>
    <t>CIANCA</t>
  </si>
  <si>
    <t>VARGAS</t>
  </si>
  <si>
    <t>1:22:25</t>
  </si>
  <si>
    <t>SANTINI</t>
  </si>
  <si>
    <t>1:22:32</t>
  </si>
  <si>
    <t>VENTURINI</t>
  </si>
  <si>
    <t>ROSSELLA</t>
  </si>
  <si>
    <t>1:22:34</t>
  </si>
  <si>
    <t>CERTELLI</t>
  </si>
  <si>
    <t>1:24:13</t>
  </si>
  <si>
    <t>1:24:14</t>
  </si>
  <si>
    <t>CESARINI</t>
  </si>
  <si>
    <t>FABIOLA</t>
  </si>
  <si>
    <t>ORDINE INGEGNERI ROMA</t>
  </si>
  <si>
    <t>1:24:23</t>
  </si>
  <si>
    <t>DI CHIO</t>
  </si>
  <si>
    <t>1:24:43</t>
  </si>
  <si>
    <t>BOBROWSKA</t>
  </si>
  <si>
    <t>EDITA HALINA</t>
  </si>
  <si>
    <t>ERCOLI</t>
  </si>
  <si>
    <t>1:26:32</t>
  </si>
  <si>
    <t>PECCI</t>
  </si>
  <si>
    <t>1:26:33</t>
  </si>
  <si>
    <t>DE SANTIS</t>
  </si>
  <si>
    <t>MARIA PAOLA</t>
  </si>
  <si>
    <t>F65</t>
  </si>
  <si>
    <t>1:28:42</t>
  </si>
  <si>
    <t>TREZZI</t>
  </si>
  <si>
    <t>ANNALISA</t>
  </si>
  <si>
    <t>1:28:45</t>
  </si>
  <si>
    <t>ACCALAI</t>
  </si>
  <si>
    <t>TEODORA</t>
  </si>
  <si>
    <t>1:34:51</t>
  </si>
  <si>
    <t>DE FELICE</t>
  </si>
  <si>
    <t>1:34:58</t>
  </si>
  <si>
    <t>PETRELLI</t>
  </si>
  <si>
    <t>1:42:26</t>
  </si>
  <si>
    <t>GENTILI</t>
  </si>
  <si>
    <t>NELLO</t>
  </si>
  <si>
    <t>1:42:27</t>
  </si>
  <si>
    <t>GEROMETTA</t>
  </si>
  <si>
    <t>STATO MAGGIORE ESERCITO RUN</t>
  </si>
  <si>
    <t>1:42:57</t>
  </si>
  <si>
    <t>FICINI</t>
  </si>
  <si>
    <t>1:50:24</t>
  </si>
  <si>
    <t>A.S.D. IL MARATHON CLUB PA</t>
  </si>
  <si>
    <t>A.S.D. ATLETICO MONTEROTONDO</t>
  </si>
  <si>
    <t>A.S.D. VITAMINA RUNNING TEAM</t>
  </si>
  <si>
    <t>A.S.D. ASTERIX</t>
  </si>
  <si>
    <t>A.S.D. KALI KALASAG E SPORT ESTREMI RUNNERS</t>
  </si>
  <si>
    <t>A.S.D. LBM SPORT TEAM</t>
  </si>
  <si>
    <t>A.S.D. IL CAMPANILE</t>
  </si>
  <si>
    <t>A.S.D. ATLETICA PEGASO</t>
  </si>
  <si>
    <t>A.S.D. ATLETICA ANZIO</t>
  </si>
  <si>
    <t>A.S.D. ATLETICA AMATORI VELLETRI</t>
  </si>
  <si>
    <t>A.S.D. ALMAVIVA RUNNERS CLUB</t>
  </si>
  <si>
    <t>A.S.D. FREE FOOTBALL ROMA</t>
  </si>
  <si>
    <t>A.S.D. TRAIL DEI DUE LAGHI</t>
  </si>
  <si>
    <t>G.S. GABBI</t>
  </si>
  <si>
    <t>A.S.D. PODISTICA SOLIDARIETA'</t>
  </si>
  <si>
    <t>Trail del Sorbo</t>
  </si>
  <si>
    <t>1ª edizione</t>
  </si>
  <si>
    <t>Valle del Sorbo - Formello (RM) Italia - Domenica 20/02/2017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</si>
</sst>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sz val="8"/>
      <name val="Tahoma"/>
      <family val="2"/>
    </font>
    <font>
      <b/>
      <i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21" fontId="31" fillId="0" borderId="21" xfId="0" applyNumberFormat="1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21" fontId="31" fillId="0" borderId="25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31" fillId="0" borderId="34" xfId="0" applyNumberFormat="1" applyFont="1" applyFill="1" applyBorder="1" applyAlignment="1">
      <alignment vertical="center"/>
    </xf>
    <xf numFmtId="0" fontId="31" fillId="0" borderId="35" xfId="0" applyNumberFormat="1" applyFont="1" applyFill="1" applyBorder="1" applyAlignment="1">
      <alignment vertical="center"/>
    </xf>
    <xf numFmtId="0" fontId="31" fillId="0" borderId="36" xfId="0" applyNumberFormat="1" applyFont="1" applyFill="1" applyBorder="1" applyAlignment="1">
      <alignment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52" fillId="56" borderId="35" xfId="0" applyNumberFormat="1" applyFont="1" applyFill="1" applyBorder="1" applyAlignment="1">
      <alignment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</cols>
  <sheetData>
    <row r="1" spans="1:9" ht="45" customHeight="1">
      <c r="A1" s="27" t="s">
        <v>471</v>
      </c>
      <c r="B1" s="28"/>
      <c r="C1" s="28"/>
      <c r="D1" s="28"/>
      <c r="E1" s="28"/>
      <c r="F1" s="28"/>
      <c r="G1" s="28"/>
      <c r="H1" s="28"/>
      <c r="I1" s="29"/>
    </row>
    <row r="2" spans="1:9" ht="24" customHeight="1">
      <c r="A2" s="30" t="s">
        <v>472</v>
      </c>
      <c r="B2" s="31"/>
      <c r="C2" s="31"/>
      <c r="D2" s="31"/>
      <c r="E2" s="31"/>
      <c r="F2" s="31"/>
      <c r="G2" s="31"/>
      <c r="H2" s="31"/>
      <c r="I2" s="32"/>
    </row>
    <row r="3" spans="1:9" ht="24" customHeight="1">
      <c r="A3" s="33" t="s">
        <v>473</v>
      </c>
      <c r="B3" s="34"/>
      <c r="C3" s="34"/>
      <c r="D3" s="34"/>
      <c r="E3" s="34"/>
      <c r="F3" s="34"/>
      <c r="G3" s="34"/>
      <c r="H3" s="3" t="s">
        <v>0</v>
      </c>
      <c r="I3" s="4">
        <v>11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1">
        <v>1</v>
      </c>
      <c r="B5" s="40" t="s">
        <v>63</v>
      </c>
      <c r="C5" s="40" t="s">
        <v>64</v>
      </c>
      <c r="D5" s="21" t="s">
        <v>65</v>
      </c>
      <c r="E5" s="40" t="s">
        <v>66</v>
      </c>
      <c r="F5" s="21" t="s">
        <v>67</v>
      </c>
      <c r="G5" s="21" t="str">
        <f>TEXT(INT((HOUR(F5)*3600+MINUTE(F5)*60+SECOND(F5))/$I$3/60),"0")&amp;"."&amp;TEXT(MOD((HOUR(F5)*3600+MINUTE(F5)*60+SECOND(F5))/$I$3,60),"00")&amp;"/km"</f>
        <v>3.42/km</v>
      </c>
      <c r="H5" s="22">
        <f>F5-$F$5</f>
        <v>0</v>
      </c>
      <c r="I5" s="22">
        <f>F5-INDEX($F$5:$F$262,MATCH(D5,$D$5:$D$262,0))</f>
        <v>0</v>
      </c>
    </row>
    <row r="6" spans="1:9" s="10" customFormat="1" ht="15" customHeight="1">
      <c r="A6" s="15">
        <v>2</v>
      </c>
      <c r="B6" s="41" t="s">
        <v>68</v>
      </c>
      <c r="C6" s="41" t="s">
        <v>69</v>
      </c>
      <c r="D6" s="15" t="s">
        <v>65</v>
      </c>
      <c r="E6" s="41" t="s">
        <v>70</v>
      </c>
      <c r="F6" s="15" t="s">
        <v>67</v>
      </c>
      <c r="G6" s="15" t="str">
        <f aca="true" t="shared" si="0" ref="G6:G21">TEXT(INT((HOUR(F6)*3600+MINUTE(F6)*60+SECOND(F6))/$I$3/60),"0")&amp;"."&amp;TEXT(MOD((HOUR(F6)*3600+MINUTE(F6)*60+SECOND(F6))/$I$3,60),"00")&amp;"/km"</f>
        <v>3.42/km</v>
      </c>
      <c r="H6" s="16">
        <f aca="true" t="shared" si="1" ref="H6:H21">F6-$F$5</f>
        <v>0</v>
      </c>
      <c r="I6" s="16">
        <f>F6-INDEX($F$5:$F$262,MATCH(D6,$D$5:$D$262,0))</f>
        <v>0</v>
      </c>
    </row>
    <row r="7" spans="1:9" s="10" customFormat="1" ht="15" customHeight="1">
      <c r="A7" s="15">
        <v>3</v>
      </c>
      <c r="B7" s="41" t="s">
        <v>71</v>
      </c>
      <c r="C7" s="41" t="s">
        <v>44</v>
      </c>
      <c r="D7" s="15" t="s">
        <v>65</v>
      </c>
      <c r="E7" s="41" t="s">
        <v>457</v>
      </c>
      <c r="F7" s="15" t="s">
        <v>72</v>
      </c>
      <c r="G7" s="15" t="str">
        <f t="shared" si="0"/>
        <v>3.45/km</v>
      </c>
      <c r="H7" s="16">
        <f t="shared" si="1"/>
        <v>0.00027777777777777957</v>
      </c>
      <c r="I7" s="16">
        <f>F7-INDEX($F$5:$F$262,MATCH(D7,$D$5:$D$262,0))</f>
        <v>0.00027777777777777957</v>
      </c>
    </row>
    <row r="8" spans="1:9" s="10" customFormat="1" ht="15" customHeight="1">
      <c r="A8" s="15">
        <v>4</v>
      </c>
      <c r="B8" s="41" t="s">
        <v>73</v>
      </c>
      <c r="C8" s="41" t="s">
        <v>19</v>
      </c>
      <c r="D8" s="15" t="s">
        <v>74</v>
      </c>
      <c r="E8" s="41" t="s">
        <v>458</v>
      </c>
      <c r="F8" s="15" t="s">
        <v>75</v>
      </c>
      <c r="G8" s="15" t="str">
        <f t="shared" si="0"/>
        <v>4.26/km</v>
      </c>
      <c r="H8" s="16">
        <f t="shared" si="1"/>
        <v>0.00554398148148148</v>
      </c>
      <c r="I8" s="16">
        <f>F8-INDEX($F$5:$F$262,MATCH(D8,$D$5:$D$262,0))</f>
        <v>0</v>
      </c>
    </row>
    <row r="9" spans="1:9" s="10" customFormat="1" ht="15" customHeight="1">
      <c r="A9" s="15">
        <v>5</v>
      </c>
      <c r="B9" s="41" t="s">
        <v>76</v>
      </c>
      <c r="C9" s="41" t="s">
        <v>17</v>
      </c>
      <c r="D9" s="15" t="s">
        <v>74</v>
      </c>
      <c r="E9" s="41" t="s">
        <v>77</v>
      </c>
      <c r="F9" s="15" t="s">
        <v>78</v>
      </c>
      <c r="G9" s="15" t="str">
        <f t="shared" si="0"/>
        <v>4.27/km</v>
      </c>
      <c r="H9" s="16">
        <f t="shared" si="1"/>
        <v>0.005636574074074075</v>
      </c>
      <c r="I9" s="16">
        <f>F9-INDEX($F$5:$F$262,MATCH(D9,$D$5:$D$262,0))</f>
        <v>9.25925925925955E-05</v>
      </c>
    </row>
    <row r="10" spans="1:9" s="10" customFormat="1" ht="15" customHeight="1">
      <c r="A10" s="15">
        <v>6</v>
      </c>
      <c r="B10" s="41" t="s">
        <v>79</v>
      </c>
      <c r="C10" s="41" t="s">
        <v>80</v>
      </c>
      <c r="D10" s="15" t="s">
        <v>65</v>
      </c>
      <c r="E10" s="41" t="s">
        <v>459</v>
      </c>
      <c r="F10" s="15" t="s">
        <v>81</v>
      </c>
      <c r="G10" s="15" t="str">
        <f t="shared" si="0"/>
        <v>4.31/km</v>
      </c>
      <c r="H10" s="16">
        <f t="shared" si="1"/>
        <v>0.006215277777777781</v>
      </c>
      <c r="I10" s="16">
        <f>F10-INDEX($F$5:$F$262,MATCH(D10,$D$5:$D$262,0))</f>
        <v>0.006215277777777781</v>
      </c>
    </row>
    <row r="11" spans="1:9" s="10" customFormat="1" ht="15" customHeight="1">
      <c r="A11" s="15">
        <v>7</v>
      </c>
      <c r="B11" s="41" t="s">
        <v>82</v>
      </c>
      <c r="C11" s="41" t="s">
        <v>83</v>
      </c>
      <c r="D11" s="15" t="s">
        <v>84</v>
      </c>
      <c r="E11" s="41" t="s">
        <v>85</v>
      </c>
      <c r="F11" s="15" t="s">
        <v>86</v>
      </c>
      <c r="G11" s="15" t="str">
        <f t="shared" si="0"/>
        <v>4.32/km</v>
      </c>
      <c r="H11" s="16">
        <f t="shared" si="1"/>
        <v>0.006296296296296296</v>
      </c>
      <c r="I11" s="16">
        <f>F11-INDEX($F$5:$F$262,MATCH(D11,$D$5:$D$262,0))</f>
        <v>0</v>
      </c>
    </row>
    <row r="12" spans="1:9" s="10" customFormat="1" ht="15" customHeight="1">
      <c r="A12" s="15">
        <v>8</v>
      </c>
      <c r="B12" s="41" t="s">
        <v>87</v>
      </c>
      <c r="C12" s="41" t="s">
        <v>57</v>
      </c>
      <c r="D12" s="15" t="s">
        <v>65</v>
      </c>
      <c r="E12" s="41" t="s">
        <v>88</v>
      </c>
      <c r="F12" s="15" t="s">
        <v>89</v>
      </c>
      <c r="G12" s="15" t="str">
        <f t="shared" si="0"/>
        <v>4.32/km</v>
      </c>
      <c r="H12" s="16">
        <f t="shared" si="1"/>
        <v>0.00630787037037037</v>
      </c>
      <c r="I12" s="16">
        <f>F12-INDEX($F$5:$F$262,MATCH(D12,$D$5:$D$262,0))</f>
        <v>0.00630787037037037</v>
      </c>
    </row>
    <row r="13" spans="1:9" s="10" customFormat="1" ht="15" customHeight="1">
      <c r="A13" s="15">
        <v>9</v>
      </c>
      <c r="B13" s="41" t="s">
        <v>90</v>
      </c>
      <c r="C13" s="41" t="s">
        <v>23</v>
      </c>
      <c r="D13" s="15" t="s">
        <v>84</v>
      </c>
      <c r="E13" s="41" t="s">
        <v>91</v>
      </c>
      <c r="F13" s="15" t="s">
        <v>92</v>
      </c>
      <c r="G13" s="15" t="str">
        <f t="shared" si="0"/>
        <v>4.32/km</v>
      </c>
      <c r="H13" s="16">
        <f t="shared" si="1"/>
        <v>0.0063194444444444435</v>
      </c>
      <c r="I13" s="16">
        <f>F13-INDEX($F$5:$F$262,MATCH(D13,$D$5:$D$262,0))</f>
        <v>2.314814814814714E-05</v>
      </c>
    </row>
    <row r="14" spans="1:9" s="10" customFormat="1" ht="15" customHeight="1">
      <c r="A14" s="15">
        <v>10</v>
      </c>
      <c r="B14" s="41" t="s">
        <v>93</v>
      </c>
      <c r="C14" s="41" t="s">
        <v>94</v>
      </c>
      <c r="D14" s="15" t="s">
        <v>95</v>
      </c>
      <c r="E14" s="41" t="s">
        <v>96</v>
      </c>
      <c r="F14" s="15" t="s">
        <v>97</v>
      </c>
      <c r="G14" s="15" t="str">
        <f t="shared" si="0"/>
        <v>4.36/km</v>
      </c>
      <c r="H14" s="16">
        <f t="shared" si="1"/>
        <v>0.006863425925925922</v>
      </c>
      <c r="I14" s="16">
        <f>F14-INDEX($F$5:$F$262,MATCH(D14,$D$5:$D$262,0))</f>
        <v>0</v>
      </c>
    </row>
    <row r="15" spans="1:9" s="10" customFormat="1" ht="15" customHeight="1">
      <c r="A15" s="15">
        <v>11</v>
      </c>
      <c r="B15" s="41" t="s">
        <v>98</v>
      </c>
      <c r="C15" s="41" t="s">
        <v>13</v>
      </c>
      <c r="D15" s="15" t="s">
        <v>95</v>
      </c>
      <c r="E15" s="41" t="s">
        <v>99</v>
      </c>
      <c r="F15" s="15" t="s">
        <v>100</v>
      </c>
      <c r="G15" s="15" t="str">
        <f t="shared" si="0"/>
        <v>4.37/km</v>
      </c>
      <c r="H15" s="16">
        <f t="shared" si="1"/>
        <v>0.007002314814814819</v>
      </c>
      <c r="I15" s="16">
        <f>F15-INDEX($F$5:$F$262,MATCH(D15,$D$5:$D$262,0))</f>
        <v>0.00013888888888889672</v>
      </c>
    </row>
    <row r="16" spans="1:9" s="10" customFormat="1" ht="15" customHeight="1">
      <c r="A16" s="15">
        <v>12</v>
      </c>
      <c r="B16" s="41" t="s">
        <v>101</v>
      </c>
      <c r="C16" s="41" t="s">
        <v>102</v>
      </c>
      <c r="D16" s="15" t="s">
        <v>65</v>
      </c>
      <c r="E16" s="41" t="s">
        <v>103</v>
      </c>
      <c r="F16" s="15" t="s">
        <v>104</v>
      </c>
      <c r="G16" s="15" t="str">
        <f t="shared" si="0"/>
        <v>4.38/km</v>
      </c>
      <c r="H16" s="16">
        <f t="shared" si="1"/>
        <v>0.007083333333333334</v>
      </c>
      <c r="I16" s="16">
        <f>F16-INDEX($F$5:$F$262,MATCH(D16,$D$5:$D$262,0))</f>
        <v>0.007083333333333334</v>
      </c>
    </row>
    <row r="17" spans="1:9" s="10" customFormat="1" ht="15" customHeight="1">
      <c r="A17" s="15">
        <v>13</v>
      </c>
      <c r="B17" s="41" t="s">
        <v>105</v>
      </c>
      <c r="C17" s="41" t="s">
        <v>40</v>
      </c>
      <c r="D17" s="15" t="s">
        <v>106</v>
      </c>
      <c r="E17" s="41" t="s">
        <v>85</v>
      </c>
      <c r="F17" s="15" t="s">
        <v>107</v>
      </c>
      <c r="G17" s="15" t="str">
        <f t="shared" si="0"/>
        <v>4.42/km</v>
      </c>
      <c r="H17" s="16">
        <f t="shared" si="1"/>
        <v>0.007604166666666672</v>
      </c>
      <c r="I17" s="16">
        <f>F17-INDEX($F$5:$F$262,MATCH(D17,$D$5:$D$262,0))</f>
        <v>0</v>
      </c>
    </row>
    <row r="18" spans="1:9" s="10" customFormat="1" ht="15" customHeight="1">
      <c r="A18" s="15">
        <v>14</v>
      </c>
      <c r="B18" s="41" t="s">
        <v>108</v>
      </c>
      <c r="C18" s="41" t="s">
        <v>22</v>
      </c>
      <c r="D18" s="15" t="s">
        <v>109</v>
      </c>
      <c r="E18" s="41" t="s">
        <v>110</v>
      </c>
      <c r="F18" s="15" t="s">
        <v>111</v>
      </c>
      <c r="G18" s="15" t="str">
        <f t="shared" si="0"/>
        <v>4.45/km</v>
      </c>
      <c r="H18" s="16">
        <f t="shared" si="1"/>
        <v>0.00796296296296296</v>
      </c>
      <c r="I18" s="16">
        <f>F18-INDEX($F$5:$F$262,MATCH(D18,$D$5:$D$262,0))</f>
        <v>0</v>
      </c>
    </row>
    <row r="19" spans="1:9" s="10" customFormat="1" ht="15" customHeight="1">
      <c r="A19" s="15">
        <v>15</v>
      </c>
      <c r="B19" s="41" t="s">
        <v>112</v>
      </c>
      <c r="C19" s="41" t="s">
        <v>113</v>
      </c>
      <c r="D19" s="15" t="s">
        <v>74</v>
      </c>
      <c r="E19" s="41" t="s">
        <v>114</v>
      </c>
      <c r="F19" s="15" t="s">
        <v>115</v>
      </c>
      <c r="G19" s="15" t="str">
        <f t="shared" si="0"/>
        <v>4.45/km</v>
      </c>
      <c r="H19" s="16">
        <f t="shared" si="1"/>
        <v>0.008009259259259254</v>
      </c>
      <c r="I19" s="16">
        <f>F19-INDEX($F$5:$F$262,MATCH(D19,$D$5:$D$262,0))</f>
        <v>0.0024652777777777746</v>
      </c>
    </row>
    <row r="20" spans="1:9" s="10" customFormat="1" ht="15" customHeight="1">
      <c r="A20" s="15">
        <v>16</v>
      </c>
      <c r="B20" s="41" t="s">
        <v>116</v>
      </c>
      <c r="C20" s="41" t="s">
        <v>28</v>
      </c>
      <c r="D20" s="15" t="s">
        <v>95</v>
      </c>
      <c r="E20" s="41" t="s">
        <v>117</v>
      </c>
      <c r="F20" s="15" t="s">
        <v>118</v>
      </c>
      <c r="G20" s="15" t="str">
        <f t="shared" si="0"/>
        <v>4.47/km</v>
      </c>
      <c r="H20" s="16">
        <f t="shared" si="1"/>
        <v>0.008171296296296298</v>
      </c>
      <c r="I20" s="16">
        <f>F20-INDEX($F$5:$F$262,MATCH(D20,$D$5:$D$262,0))</f>
        <v>0.001307870370370376</v>
      </c>
    </row>
    <row r="21" spans="1:9" ht="15" customHeight="1">
      <c r="A21" s="15">
        <v>17</v>
      </c>
      <c r="B21" s="41" t="s">
        <v>119</v>
      </c>
      <c r="C21" s="41" t="s">
        <v>120</v>
      </c>
      <c r="D21" s="15" t="s">
        <v>106</v>
      </c>
      <c r="E21" s="41" t="s">
        <v>77</v>
      </c>
      <c r="F21" s="15" t="s">
        <v>121</v>
      </c>
      <c r="G21" s="15" t="str">
        <f t="shared" si="0"/>
        <v>4.47/km</v>
      </c>
      <c r="H21" s="16">
        <f t="shared" si="1"/>
        <v>0.008229166666666666</v>
      </c>
      <c r="I21" s="16">
        <f>F21-INDEX($F$5:$F$262,MATCH(D21,$D$5:$D$262,0))</f>
        <v>0.0006249999999999936</v>
      </c>
    </row>
    <row r="22" spans="1:9" ht="15" customHeight="1">
      <c r="A22" s="15">
        <v>18</v>
      </c>
      <c r="B22" s="41" t="s">
        <v>122</v>
      </c>
      <c r="C22" s="41" t="s">
        <v>46</v>
      </c>
      <c r="D22" s="15" t="s">
        <v>74</v>
      </c>
      <c r="E22" s="41" t="s">
        <v>123</v>
      </c>
      <c r="F22" s="15" t="s">
        <v>124</v>
      </c>
      <c r="G22" s="15" t="str">
        <f aca="true" t="shared" si="2" ref="G22:G32">TEXT(INT((HOUR(F22)*3600+MINUTE(F22)*60+SECOND(F22))/$I$3/60),"0")&amp;"."&amp;TEXT(MOD((HOUR(F22)*3600+MINUTE(F22)*60+SECOND(F22))/$I$3,60),"00")&amp;"/km"</f>
        <v>4.47/km</v>
      </c>
      <c r="H22" s="16">
        <f aca="true" t="shared" si="3" ref="H22:H32">F22-$F$5</f>
        <v>0.008252314814814813</v>
      </c>
      <c r="I22" s="16">
        <f>F22-INDEX($F$5:$F$262,MATCH(D22,$D$5:$D$262,0))</f>
        <v>0.0027083333333333334</v>
      </c>
    </row>
    <row r="23" spans="1:9" ht="15" customHeight="1">
      <c r="A23" s="15">
        <v>19</v>
      </c>
      <c r="B23" s="41" t="s">
        <v>125</v>
      </c>
      <c r="C23" s="41" t="s">
        <v>36</v>
      </c>
      <c r="D23" s="15" t="s">
        <v>109</v>
      </c>
      <c r="E23" s="41" t="s">
        <v>85</v>
      </c>
      <c r="F23" s="15" t="s">
        <v>126</v>
      </c>
      <c r="G23" s="15" t="str">
        <f t="shared" si="2"/>
        <v>4.49/km</v>
      </c>
      <c r="H23" s="16">
        <f t="shared" si="3"/>
        <v>0.00844907407407407</v>
      </c>
      <c r="I23" s="16">
        <f>F23-INDEX($F$5:$F$262,MATCH(D23,$D$5:$D$262,0))</f>
        <v>0.00048611111111111077</v>
      </c>
    </row>
    <row r="24" spans="1:9" ht="15" customHeight="1">
      <c r="A24" s="15">
        <v>20</v>
      </c>
      <c r="B24" s="41" t="s">
        <v>127</v>
      </c>
      <c r="C24" s="41" t="s">
        <v>14</v>
      </c>
      <c r="D24" s="15" t="s">
        <v>65</v>
      </c>
      <c r="E24" s="41" t="s">
        <v>128</v>
      </c>
      <c r="F24" s="15" t="s">
        <v>129</v>
      </c>
      <c r="G24" s="15" t="str">
        <f t="shared" si="2"/>
        <v>4.50/km</v>
      </c>
      <c r="H24" s="16">
        <f t="shared" si="3"/>
        <v>0.008622685185185181</v>
      </c>
      <c r="I24" s="16">
        <f>F24-INDEX($F$5:$F$262,MATCH(D24,$D$5:$D$262,0))</f>
        <v>0.008622685185185181</v>
      </c>
    </row>
    <row r="25" spans="1:9" ht="15" customHeight="1">
      <c r="A25" s="15">
        <v>21</v>
      </c>
      <c r="B25" s="41" t="s">
        <v>54</v>
      </c>
      <c r="C25" s="41" t="s">
        <v>31</v>
      </c>
      <c r="D25" s="15" t="s">
        <v>74</v>
      </c>
      <c r="E25" s="41" t="s">
        <v>130</v>
      </c>
      <c r="F25" s="15" t="s">
        <v>131</v>
      </c>
      <c r="G25" s="15" t="str">
        <f t="shared" si="2"/>
        <v>4.52/km</v>
      </c>
      <c r="H25" s="16">
        <f t="shared" si="3"/>
        <v>0.00886574074074074</v>
      </c>
      <c r="I25" s="16">
        <f>F25-INDEX($F$5:$F$262,MATCH(D25,$D$5:$D$262,0))</f>
        <v>0.0033217592592592604</v>
      </c>
    </row>
    <row r="26" spans="1:9" ht="15" customHeight="1">
      <c r="A26" s="15">
        <v>22</v>
      </c>
      <c r="B26" s="41" t="s">
        <v>132</v>
      </c>
      <c r="C26" s="41" t="s">
        <v>133</v>
      </c>
      <c r="D26" s="15" t="s">
        <v>95</v>
      </c>
      <c r="E26" s="41" t="s">
        <v>460</v>
      </c>
      <c r="F26" s="15" t="s">
        <v>134</v>
      </c>
      <c r="G26" s="15" t="str">
        <f t="shared" si="2"/>
        <v>4.53/km</v>
      </c>
      <c r="H26" s="16">
        <f t="shared" si="3"/>
        <v>0.008935185185185181</v>
      </c>
      <c r="I26" s="16">
        <f>F26-INDEX($F$5:$F$262,MATCH(D26,$D$5:$D$262,0))</f>
        <v>0.0020717592592592593</v>
      </c>
    </row>
    <row r="27" spans="1:9" ht="15" customHeight="1">
      <c r="A27" s="15">
        <v>23</v>
      </c>
      <c r="B27" s="41" t="s">
        <v>135</v>
      </c>
      <c r="C27" s="41" t="s">
        <v>34</v>
      </c>
      <c r="D27" s="15" t="s">
        <v>65</v>
      </c>
      <c r="E27" s="41" t="s">
        <v>136</v>
      </c>
      <c r="F27" s="15" t="s">
        <v>137</v>
      </c>
      <c r="G27" s="15" t="str">
        <f t="shared" si="2"/>
        <v>4.53/km</v>
      </c>
      <c r="H27" s="16">
        <f t="shared" si="3"/>
        <v>0.008946759259259262</v>
      </c>
      <c r="I27" s="16">
        <f>F27-INDEX($F$5:$F$262,MATCH(D27,$D$5:$D$262,0))</f>
        <v>0.008946759259259262</v>
      </c>
    </row>
    <row r="28" spans="1:9" ht="15" customHeight="1">
      <c r="A28" s="15">
        <v>24</v>
      </c>
      <c r="B28" s="41" t="s">
        <v>138</v>
      </c>
      <c r="C28" s="41" t="s">
        <v>11</v>
      </c>
      <c r="D28" s="15" t="s">
        <v>95</v>
      </c>
      <c r="E28" s="41" t="s">
        <v>123</v>
      </c>
      <c r="F28" s="15" t="s">
        <v>139</v>
      </c>
      <c r="G28" s="15" t="str">
        <f t="shared" si="2"/>
        <v>4.53/km</v>
      </c>
      <c r="H28" s="16">
        <f t="shared" si="3"/>
        <v>0.008969907407407409</v>
      </c>
      <c r="I28" s="16">
        <f>F28-INDEX($F$5:$F$262,MATCH(D28,$D$5:$D$262,0))</f>
        <v>0.002106481481481487</v>
      </c>
    </row>
    <row r="29" spans="1:9" ht="15" customHeight="1">
      <c r="A29" s="15">
        <v>25</v>
      </c>
      <c r="B29" s="41" t="s">
        <v>140</v>
      </c>
      <c r="C29" s="41" t="s">
        <v>48</v>
      </c>
      <c r="D29" s="15" t="s">
        <v>65</v>
      </c>
      <c r="E29" s="41" t="s">
        <v>461</v>
      </c>
      <c r="F29" s="15" t="s">
        <v>141</v>
      </c>
      <c r="G29" s="15" t="str">
        <f t="shared" si="2"/>
        <v>4.54/km</v>
      </c>
      <c r="H29" s="16">
        <f t="shared" si="3"/>
        <v>0.009074074074074078</v>
      </c>
      <c r="I29" s="16">
        <f>F29-INDEX($F$5:$F$262,MATCH(D29,$D$5:$D$262,0))</f>
        <v>0.009074074074074078</v>
      </c>
    </row>
    <row r="30" spans="1:9" ht="15" customHeight="1">
      <c r="A30" s="15">
        <v>26</v>
      </c>
      <c r="B30" s="41" t="s">
        <v>142</v>
      </c>
      <c r="C30" s="41" t="s">
        <v>25</v>
      </c>
      <c r="D30" s="15" t="s">
        <v>143</v>
      </c>
      <c r="E30" s="41" t="s">
        <v>144</v>
      </c>
      <c r="F30" s="15" t="s">
        <v>145</v>
      </c>
      <c r="G30" s="15" t="str">
        <f t="shared" si="2"/>
        <v>4.57/km</v>
      </c>
      <c r="H30" s="16">
        <f t="shared" si="3"/>
        <v>0.009502314814814821</v>
      </c>
      <c r="I30" s="16">
        <f>F30-INDEX($F$5:$F$262,MATCH(D30,$D$5:$D$262,0))</f>
        <v>0</v>
      </c>
    </row>
    <row r="31" spans="1:9" ht="15" customHeight="1">
      <c r="A31" s="15">
        <v>27</v>
      </c>
      <c r="B31" s="41" t="s">
        <v>146</v>
      </c>
      <c r="C31" s="41" t="s">
        <v>23</v>
      </c>
      <c r="D31" s="15" t="s">
        <v>84</v>
      </c>
      <c r="E31" s="41" t="s">
        <v>460</v>
      </c>
      <c r="F31" s="15" t="s">
        <v>147</v>
      </c>
      <c r="G31" s="15" t="str">
        <f t="shared" si="2"/>
        <v>4.58/km</v>
      </c>
      <c r="H31" s="16">
        <f t="shared" si="3"/>
        <v>0.00962962962962963</v>
      </c>
      <c r="I31" s="16">
        <f>F31-INDEX($F$5:$F$262,MATCH(D31,$D$5:$D$262,0))</f>
        <v>0.003333333333333334</v>
      </c>
    </row>
    <row r="32" spans="1:9" ht="15" customHeight="1">
      <c r="A32" s="15">
        <v>28</v>
      </c>
      <c r="B32" s="41" t="s">
        <v>148</v>
      </c>
      <c r="C32" s="41" t="s">
        <v>149</v>
      </c>
      <c r="D32" s="15" t="s">
        <v>109</v>
      </c>
      <c r="E32" s="41" t="s">
        <v>91</v>
      </c>
      <c r="F32" s="15" t="s">
        <v>150</v>
      </c>
      <c r="G32" s="15" t="str">
        <f t="shared" si="2"/>
        <v>4.59/km</v>
      </c>
      <c r="H32" s="16">
        <f t="shared" si="3"/>
        <v>0.009733796296296292</v>
      </c>
      <c r="I32" s="16">
        <f>F32-INDEX($F$5:$F$262,MATCH(D32,$D$5:$D$262,0))</f>
        <v>0.0017708333333333326</v>
      </c>
    </row>
    <row r="33" spans="1:9" ht="15" customHeight="1">
      <c r="A33" s="15">
        <v>29</v>
      </c>
      <c r="B33" s="41" t="s">
        <v>50</v>
      </c>
      <c r="C33" s="41" t="s">
        <v>21</v>
      </c>
      <c r="D33" s="15" t="s">
        <v>84</v>
      </c>
      <c r="E33" s="41" t="s">
        <v>151</v>
      </c>
      <c r="F33" s="15" t="s">
        <v>152</v>
      </c>
      <c r="G33" s="15" t="str">
        <f aca="true" t="shared" si="4" ref="G33:G38">TEXT(INT((HOUR(F33)*3600+MINUTE(F33)*60+SECOND(F33))/$I$3/60),"0")&amp;"."&amp;TEXT(MOD((HOUR(F33)*3600+MINUTE(F33)*60+SECOND(F33))/$I$3,60),"00")&amp;"/km"</f>
        <v>4.59/km</v>
      </c>
      <c r="H33" s="16">
        <f aca="true" t="shared" si="5" ref="H33:H38">F33-$F$5</f>
        <v>0.009756944444444447</v>
      </c>
      <c r="I33" s="16">
        <f>F33-INDEX($F$5:$F$262,MATCH(D33,$D$5:$D$262,0))</f>
        <v>0.00346064814814815</v>
      </c>
    </row>
    <row r="34" spans="1:9" ht="15" customHeight="1">
      <c r="A34" s="15">
        <v>30</v>
      </c>
      <c r="B34" s="41" t="s">
        <v>153</v>
      </c>
      <c r="C34" s="41" t="s">
        <v>154</v>
      </c>
      <c r="D34" s="15" t="s">
        <v>109</v>
      </c>
      <c r="E34" s="41" t="s">
        <v>462</v>
      </c>
      <c r="F34" s="15" t="s">
        <v>155</v>
      </c>
      <c r="G34" s="15" t="str">
        <f t="shared" si="4"/>
        <v>4.59/km</v>
      </c>
      <c r="H34" s="16">
        <f t="shared" si="5"/>
        <v>0.00976851851851852</v>
      </c>
      <c r="I34" s="16">
        <f>F34-INDEX($F$5:$F$262,MATCH(D34,$D$5:$D$262,0))</f>
        <v>0.0018055555555555602</v>
      </c>
    </row>
    <row r="35" spans="1:9" ht="15" customHeight="1">
      <c r="A35" s="15">
        <v>31</v>
      </c>
      <c r="B35" s="41" t="s">
        <v>156</v>
      </c>
      <c r="C35" s="41" t="s">
        <v>35</v>
      </c>
      <c r="D35" s="15" t="s">
        <v>65</v>
      </c>
      <c r="E35" s="41" t="s">
        <v>157</v>
      </c>
      <c r="F35" s="15" t="s">
        <v>158</v>
      </c>
      <c r="G35" s="15" t="str">
        <f t="shared" si="4"/>
        <v>5.00/km</v>
      </c>
      <c r="H35" s="16">
        <f t="shared" si="5"/>
        <v>0.009884259259259256</v>
      </c>
      <c r="I35" s="16">
        <f>F35-INDEX($F$5:$F$262,MATCH(D35,$D$5:$D$262,0))</f>
        <v>0.009884259259259256</v>
      </c>
    </row>
    <row r="36" spans="1:9" ht="15" customHeight="1">
      <c r="A36" s="15">
        <v>32</v>
      </c>
      <c r="B36" s="41" t="s">
        <v>159</v>
      </c>
      <c r="C36" s="41" t="s">
        <v>53</v>
      </c>
      <c r="D36" s="15" t="s">
        <v>160</v>
      </c>
      <c r="E36" s="41" t="s">
        <v>161</v>
      </c>
      <c r="F36" s="15" t="s">
        <v>162</v>
      </c>
      <c r="G36" s="15" t="str">
        <f t="shared" si="4"/>
        <v>5.00/km</v>
      </c>
      <c r="H36" s="16">
        <f t="shared" si="5"/>
        <v>0.009895833333333336</v>
      </c>
      <c r="I36" s="16">
        <f>F36-INDEX($F$5:$F$262,MATCH(D36,$D$5:$D$262,0))</f>
        <v>0</v>
      </c>
    </row>
    <row r="37" spans="1:9" ht="15" customHeight="1">
      <c r="A37" s="15">
        <v>33</v>
      </c>
      <c r="B37" s="41" t="s">
        <v>163</v>
      </c>
      <c r="C37" s="41" t="s">
        <v>24</v>
      </c>
      <c r="D37" s="15" t="s">
        <v>95</v>
      </c>
      <c r="E37" s="41" t="s">
        <v>164</v>
      </c>
      <c r="F37" s="15" t="s">
        <v>165</v>
      </c>
      <c r="G37" s="15" t="str">
        <f t="shared" si="4"/>
        <v>5.03/km</v>
      </c>
      <c r="H37" s="16">
        <f t="shared" si="5"/>
        <v>0.010277777777777785</v>
      </c>
      <c r="I37" s="16">
        <f>F37-INDEX($F$5:$F$262,MATCH(D37,$D$5:$D$262,0))</f>
        <v>0.003414351851851863</v>
      </c>
    </row>
    <row r="38" spans="1:9" ht="15" customHeight="1">
      <c r="A38" s="15">
        <v>34</v>
      </c>
      <c r="B38" s="41" t="s">
        <v>166</v>
      </c>
      <c r="C38" s="41" t="s">
        <v>49</v>
      </c>
      <c r="D38" s="15" t="s">
        <v>65</v>
      </c>
      <c r="E38" s="41" t="s">
        <v>103</v>
      </c>
      <c r="F38" s="15" t="s">
        <v>167</v>
      </c>
      <c r="G38" s="15" t="str">
        <f t="shared" si="4"/>
        <v>5.04/km</v>
      </c>
      <c r="H38" s="16">
        <f t="shared" si="5"/>
        <v>0.010370370370370374</v>
      </c>
      <c r="I38" s="16">
        <f>F38-INDEX($F$5:$F$262,MATCH(D38,$D$5:$D$262,0))</f>
        <v>0.010370370370370374</v>
      </c>
    </row>
    <row r="39" spans="1:9" ht="15" customHeight="1">
      <c r="A39" s="15">
        <v>35</v>
      </c>
      <c r="B39" s="41" t="s">
        <v>168</v>
      </c>
      <c r="C39" s="41" t="s">
        <v>16</v>
      </c>
      <c r="D39" s="15" t="s">
        <v>65</v>
      </c>
      <c r="E39" s="41" t="s">
        <v>123</v>
      </c>
      <c r="F39" s="15" t="s">
        <v>169</v>
      </c>
      <c r="G39" s="15" t="str">
        <f aca="true" t="shared" si="6" ref="G39:G90">TEXT(INT((HOUR(F39)*3600+MINUTE(F39)*60+SECOND(F39))/$I$3/60),"0")&amp;"."&amp;TEXT(MOD((HOUR(F39)*3600+MINUTE(F39)*60+SECOND(F39))/$I$3,60),"00")&amp;"/km"</f>
        <v>5.06/km</v>
      </c>
      <c r="H39" s="16">
        <f aca="true" t="shared" si="7" ref="H39:H90">F39-$F$5</f>
        <v>0.010625000000000006</v>
      </c>
      <c r="I39" s="16">
        <f>F39-INDEX($F$5:$F$262,MATCH(D39,$D$5:$D$262,0))</f>
        <v>0.010625000000000006</v>
      </c>
    </row>
    <row r="40" spans="1:9" ht="15" customHeight="1">
      <c r="A40" s="15">
        <v>36</v>
      </c>
      <c r="B40" s="41" t="s">
        <v>170</v>
      </c>
      <c r="C40" s="41" t="s">
        <v>17</v>
      </c>
      <c r="D40" s="15" t="s">
        <v>95</v>
      </c>
      <c r="E40" s="41" t="s">
        <v>171</v>
      </c>
      <c r="F40" s="15" t="s">
        <v>172</v>
      </c>
      <c r="G40" s="15" t="str">
        <f t="shared" si="6"/>
        <v>5.07/km</v>
      </c>
      <c r="H40" s="16">
        <f t="shared" si="7"/>
        <v>0.010821759259259264</v>
      </c>
      <c r="I40" s="16">
        <f>F40-INDEX($F$5:$F$262,MATCH(D40,$D$5:$D$262,0))</f>
        <v>0.0039583333333333415</v>
      </c>
    </row>
    <row r="41" spans="1:9" ht="15" customHeight="1">
      <c r="A41" s="15">
        <v>37</v>
      </c>
      <c r="B41" s="41" t="s">
        <v>173</v>
      </c>
      <c r="C41" s="41" t="s">
        <v>15</v>
      </c>
      <c r="D41" s="15" t="s">
        <v>74</v>
      </c>
      <c r="E41" s="41" t="s">
        <v>123</v>
      </c>
      <c r="F41" s="15" t="s">
        <v>174</v>
      </c>
      <c r="G41" s="15" t="str">
        <f t="shared" si="6"/>
        <v>5.08/km</v>
      </c>
      <c r="H41" s="16">
        <f t="shared" si="7"/>
        <v>0.010902777777777779</v>
      </c>
      <c r="I41" s="16">
        <f>F41-INDEX($F$5:$F$262,MATCH(D41,$D$5:$D$262,0))</f>
        <v>0.005358796296296299</v>
      </c>
    </row>
    <row r="42" spans="1:9" ht="15" customHeight="1">
      <c r="A42" s="15">
        <v>38</v>
      </c>
      <c r="B42" s="41" t="s">
        <v>175</v>
      </c>
      <c r="C42" s="41" t="s">
        <v>32</v>
      </c>
      <c r="D42" s="15" t="s">
        <v>95</v>
      </c>
      <c r="E42" s="41" t="s">
        <v>176</v>
      </c>
      <c r="F42" s="15" t="s">
        <v>177</v>
      </c>
      <c r="G42" s="15" t="str">
        <f t="shared" si="6"/>
        <v>5.08/km</v>
      </c>
      <c r="H42" s="16">
        <f t="shared" si="7"/>
        <v>0.010914351851851852</v>
      </c>
      <c r="I42" s="16">
        <f>F42-INDEX($F$5:$F$262,MATCH(D42,$D$5:$D$262,0))</f>
        <v>0.00405092592592593</v>
      </c>
    </row>
    <row r="43" spans="1:9" ht="15" customHeight="1">
      <c r="A43" s="15">
        <v>39</v>
      </c>
      <c r="B43" s="41" t="s">
        <v>178</v>
      </c>
      <c r="C43" s="41" t="s">
        <v>179</v>
      </c>
      <c r="D43" s="15" t="s">
        <v>180</v>
      </c>
      <c r="E43" s="41" t="s">
        <v>463</v>
      </c>
      <c r="F43" s="15" t="s">
        <v>181</v>
      </c>
      <c r="G43" s="15" t="str">
        <f t="shared" si="6"/>
        <v>5.09/km</v>
      </c>
      <c r="H43" s="16">
        <f t="shared" si="7"/>
        <v>0.011076388888888889</v>
      </c>
      <c r="I43" s="16">
        <f>F43-INDEX($F$5:$F$262,MATCH(D43,$D$5:$D$262,0))</f>
        <v>0</v>
      </c>
    </row>
    <row r="44" spans="1:9" ht="15" customHeight="1">
      <c r="A44" s="15">
        <v>40</v>
      </c>
      <c r="B44" s="41" t="s">
        <v>182</v>
      </c>
      <c r="C44" s="41" t="s">
        <v>41</v>
      </c>
      <c r="D44" s="15" t="s">
        <v>65</v>
      </c>
      <c r="E44" s="41" t="s">
        <v>463</v>
      </c>
      <c r="F44" s="15" t="s">
        <v>183</v>
      </c>
      <c r="G44" s="15" t="str">
        <f t="shared" si="6"/>
        <v>5.11/km</v>
      </c>
      <c r="H44" s="16">
        <f t="shared" si="7"/>
        <v>0.011261574074074073</v>
      </c>
      <c r="I44" s="16">
        <f>F44-INDEX($F$5:$F$262,MATCH(D44,$D$5:$D$262,0))</f>
        <v>0.011261574074074073</v>
      </c>
    </row>
    <row r="45" spans="1:9" ht="15" customHeight="1">
      <c r="A45" s="15">
        <v>41</v>
      </c>
      <c r="B45" s="41" t="s">
        <v>184</v>
      </c>
      <c r="C45" s="41" t="s">
        <v>14</v>
      </c>
      <c r="D45" s="15" t="s">
        <v>95</v>
      </c>
      <c r="E45" s="41" t="s">
        <v>123</v>
      </c>
      <c r="F45" s="15" t="s">
        <v>185</v>
      </c>
      <c r="G45" s="15" t="str">
        <f t="shared" si="6"/>
        <v>5.13/km</v>
      </c>
      <c r="H45" s="16">
        <f t="shared" si="7"/>
        <v>0.01152777777777778</v>
      </c>
      <c r="I45" s="16">
        <f>F45-INDEX($F$5:$F$262,MATCH(D45,$D$5:$D$262,0))</f>
        <v>0.004664351851851857</v>
      </c>
    </row>
    <row r="46" spans="1:9" ht="15" customHeight="1">
      <c r="A46" s="15">
        <v>42</v>
      </c>
      <c r="B46" s="41" t="s">
        <v>186</v>
      </c>
      <c r="C46" s="41" t="s">
        <v>16</v>
      </c>
      <c r="D46" s="15" t="s">
        <v>84</v>
      </c>
      <c r="E46" s="41" t="s">
        <v>187</v>
      </c>
      <c r="F46" s="15" t="s">
        <v>188</v>
      </c>
      <c r="G46" s="15" t="str">
        <f t="shared" si="6"/>
        <v>5.13/km</v>
      </c>
      <c r="H46" s="16">
        <f t="shared" si="7"/>
        <v>0.011550925925925926</v>
      </c>
      <c r="I46" s="16">
        <f>F46-INDEX($F$5:$F$262,MATCH(D46,$D$5:$D$262,0))</f>
        <v>0.00525462962962963</v>
      </c>
    </row>
    <row r="47" spans="1:9" ht="15" customHeight="1">
      <c r="A47" s="43">
        <v>43</v>
      </c>
      <c r="B47" s="44" t="s">
        <v>189</v>
      </c>
      <c r="C47" s="44" t="s">
        <v>18</v>
      </c>
      <c r="D47" s="43" t="s">
        <v>95</v>
      </c>
      <c r="E47" s="44" t="s">
        <v>470</v>
      </c>
      <c r="F47" s="43" t="s">
        <v>190</v>
      </c>
      <c r="G47" s="43" t="str">
        <f t="shared" si="6"/>
        <v>5.13/km</v>
      </c>
      <c r="H47" s="45">
        <f t="shared" si="7"/>
        <v>0.011585648148148147</v>
      </c>
      <c r="I47" s="45">
        <f>F47-INDEX($F$5:$F$262,MATCH(D47,$D$5:$D$262,0))</f>
        <v>0.004722222222222225</v>
      </c>
    </row>
    <row r="48" spans="1:9" ht="15" customHeight="1">
      <c r="A48" s="43">
        <v>44</v>
      </c>
      <c r="B48" s="44" t="s">
        <v>191</v>
      </c>
      <c r="C48" s="44" t="s">
        <v>24</v>
      </c>
      <c r="D48" s="43" t="s">
        <v>84</v>
      </c>
      <c r="E48" s="44" t="s">
        <v>470</v>
      </c>
      <c r="F48" s="43" t="s">
        <v>192</v>
      </c>
      <c r="G48" s="43" t="str">
        <f t="shared" si="6"/>
        <v>5.14/km</v>
      </c>
      <c r="H48" s="45">
        <f t="shared" si="7"/>
        <v>0.011666666666666669</v>
      </c>
      <c r="I48" s="45">
        <f>F48-INDEX($F$5:$F$262,MATCH(D48,$D$5:$D$262,0))</f>
        <v>0.005370370370370373</v>
      </c>
    </row>
    <row r="49" spans="1:9" ht="15" customHeight="1">
      <c r="A49" s="15">
        <v>45</v>
      </c>
      <c r="B49" s="41" t="s">
        <v>193</v>
      </c>
      <c r="C49" s="41" t="s">
        <v>21</v>
      </c>
      <c r="D49" s="15" t="s">
        <v>84</v>
      </c>
      <c r="E49" s="41" t="s">
        <v>464</v>
      </c>
      <c r="F49" s="15" t="s">
        <v>194</v>
      </c>
      <c r="G49" s="15" t="str">
        <f t="shared" si="6"/>
        <v>5.15/km</v>
      </c>
      <c r="H49" s="16">
        <f t="shared" si="7"/>
        <v>0.011817129629629632</v>
      </c>
      <c r="I49" s="16">
        <f>F49-INDEX($F$5:$F$262,MATCH(D49,$D$5:$D$262,0))</f>
        <v>0.005520833333333336</v>
      </c>
    </row>
    <row r="50" spans="1:9" ht="15" customHeight="1">
      <c r="A50" s="15">
        <v>46</v>
      </c>
      <c r="B50" s="41" t="s">
        <v>195</v>
      </c>
      <c r="C50" s="41" t="s">
        <v>15</v>
      </c>
      <c r="D50" s="15" t="s">
        <v>95</v>
      </c>
      <c r="E50" s="41" t="s">
        <v>196</v>
      </c>
      <c r="F50" s="15" t="s">
        <v>197</v>
      </c>
      <c r="G50" s="15" t="str">
        <f t="shared" si="6"/>
        <v>5.18/km</v>
      </c>
      <c r="H50" s="16">
        <f t="shared" si="7"/>
        <v>0.01215277777777778</v>
      </c>
      <c r="I50" s="16">
        <f>F50-INDEX($F$5:$F$262,MATCH(D50,$D$5:$D$262,0))</f>
        <v>0.005289351851851858</v>
      </c>
    </row>
    <row r="51" spans="1:9" ht="15" customHeight="1">
      <c r="A51" s="15">
        <v>47</v>
      </c>
      <c r="B51" s="41" t="s">
        <v>198</v>
      </c>
      <c r="C51" s="41" t="s">
        <v>39</v>
      </c>
      <c r="D51" s="15" t="s">
        <v>199</v>
      </c>
      <c r="E51" s="41" t="s">
        <v>200</v>
      </c>
      <c r="F51" s="15" t="s">
        <v>201</v>
      </c>
      <c r="G51" s="15" t="str">
        <f t="shared" si="6"/>
        <v>5.18/km</v>
      </c>
      <c r="H51" s="16">
        <f t="shared" si="7"/>
        <v>0.012164351851851853</v>
      </c>
      <c r="I51" s="16">
        <f>F51-INDEX($F$5:$F$262,MATCH(D51,$D$5:$D$262,0))</f>
        <v>0</v>
      </c>
    </row>
    <row r="52" spans="1:9" ht="15" customHeight="1">
      <c r="A52" s="15">
        <v>48</v>
      </c>
      <c r="B52" s="41" t="s">
        <v>202</v>
      </c>
      <c r="C52" s="41" t="s">
        <v>203</v>
      </c>
      <c r="D52" s="15" t="s">
        <v>204</v>
      </c>
      <c r="E52" s="41" t="s">
        <v>144</v>
      </c>
      <c r="F52" s="15" t="s">
        <v>205</v>
      </c>
      <c r="G52" s="15" t="str">
        <f t="shared" si="6"/>
        <v>5.20/km</v>
      </c>
      <c r="H52" s="16">
        <f t="shared" si="7"/>
        <v>0.012407407407407405</v>
      </c>
      <c r="I52" s="16">
        <f>F52-INDEX($F$5:$F$262,MATCH(D52,$D$5:$D$262,0))</f>
        <v>0</v>
      </c>
    </row>
    <row r="53" spans="1:9" ht="15" customHeight="1">
      <c r="A53" s="15">
        <v>49</v>
      </c>
      <c r="B53" s="41" t="s">
        <v>206</v>
      </c>
      <c r="C53" s="41" t="s">
        <v>16</v>
      </c>
      <c r="D53" s="15" t="s">
        <v>143</v>
      </c>
      <c r="E53" s="41" t="s">
        <v>114</v>
      </c>
      <c r="F53" s="15" t="s">
        <v>207</v>
      </c>
      <c r="G53" s="15" t="str">
        <f t="shared" si="6"/>
        <v>5.21/km</v>
      </c>
      <c r="H53" s="16">
        <f t="shared" si="7"/>
        <v>0.012511574074074074</v>
      </c>
      <c r="I53" s="16">
        <f>F53-INDEX($F$5:$F$262,MATCH(D53,$D$5:$D$262,0))</f>
        <v>0.003009259259259253</v>
      </c>
    </row>
    <row r="54" spans="1:9" ht="15" customHeight="1">
      <c r="A54" s="15">
        <v>50</v>
      </c>
      <c r="B54" s="41" t="s">
        <v>208</v>
      </c>
      <c r="C54" s="41" t="s">
        <v>34</v>
      </c>
      <c r="D54" s="15" t="s">
        <v>84</v>
      </c>
      <c r="E54" s="41" t="s">
        <v>176</v>
      </c>
      <c r="F54" s="15" t="s">
        <v>209</v>
      </c>
      <c r="G54" s="15" t="str">
        <f t="shared" si="6"/>
        <v>5.23/km</v>
      </c>
      <c r="H54" s="16">
        <f t="shared" si="7"/>
        <v>0.012789351851851854</v>
      </c>
      <c r="I54" s="16">
        <f>F54-INDEX($F$5:$F$262,MATCH(D54,$D$5:$D$262,0))</f>
        <v>0.0064930555555555575</v>
      </c>
    </row>
    <row r="55" spans="1:9" ht="15" customHeight="1">
      <c r="A55" s="15">
        <v>51</v>
      </c>
      <c r="B55" s="41" t="s">
        <v>210</v>
      </c>
      <c r="C55" s="41" t="s">
        <v>21</v>
      </c>
      <c r="D55" s="15" t="s">
        <v>95</v>
      </c>
      <c r="E55" s="41" t="s">
        <v>176</v>
      </c>
      <c r="F55" s="15" t="s">
        <v>211</v>
      </c>
      <c r="G55" s="15" t="str">
        <f t="shared" si="6"/>
        <v>5.26/km</v>
      </c>
      <c r="H55" s="16">
        <f t="shared" si="7"/>
        <v>0.01322916666666667</v>
      </c>
      <c r="I55" s="16">
        <f>F55-INDEX($F$5:$F$262,MATCH(D55,$D$5:$D$262,0))</f>
        <v>0.006365740740740748</v>
      </c>
    </row>
    <row r="56" spans="1:9" ht="15" customHeight="1">
      <c r="A56" s="15">
        <v>52</v>
      </c>
      <c r="B56" s="41" t="s">
        <v>212</v>
      </c>
      <c r="C56" s="41" t="s">
        <v>213</v>
      </c>
      <c r="D56" s="15" t="s">
        <v>106</v>
      </c>
      <c r="E56" s="41" t="s">
        <v>77</v>
      </c>
      <c r="F56" s="15" t="s">
        <v>214</v>
      </c>
      <c r="G56" s="15" t="str">
        <f t="shared" si="6"/>
        <v>5.28/km</v>
      </c>
      <c r="H56" s="16">
        <f t="shared" si="7"/>
        <v>0.013402777777777774</v>
      </c>
      <c r="I56" s="16">
        <f>F56-INDEX($F$5:$F$262,MATCH(D56,$D$5:$D$262,0))</f>
        <v>0.005798611111111102</v>
      </c>
    </row>
    <row r="57" spans="1:9" ht="15" customHeight="1">
      <c r="A57" s="15">
        <v>53</v>
      </c>
      <c r="B57" s="41" t="s">
        <v>215</v>
      </c>
      <c r="C57" s="41" t="s">
        <v>216</v>
      </c>
      <c r="D57" s="15" t="s">
        <v>143</v>
      </c>
      <c r="E57" s="41" t="s">
        <v>217</v>
      </c>
      <c r="F57" s="15" t="s">
        <v>218</v>
      </c>
      <c r="G57" s="15" t="str">
        <f t="shared" si="6"/>
        <v>5.28/km</v>
      </c>
      <c r="H57" s="16">
        <f t="shared" si="7"/>
        <v>0.013449074074074068</v>
      </c>
      <c r="I57" s="16">
        <f>F57-INDEX($F$5:$F$262,MATCH(D57,$D$5:$D$262,0))</f>
        <v>0.003946759259259247</v>
      </c>
    </row>
    <row r="58" spans="1:9" ht="15" customHeight="1">
      <c r="A58" s="15">
        <v>54</v>
      </c>
      <c r="B58" s="41" t="s">
        <v>219</v>
      </c>
      <c r="C58" s="41" t="s">
        <v>220</v>
      </c>
      <c r="D58" s="15" t="s">
        <v>143</v>
      </c>
      <c r="E58" s="41" t="s">
        <v>221</v>
      </c>
      <c r="F58" s="15" t="s">
        <v>222</v>
      </c>
      <c r="G58" s="15" t="str">
        <f t="shared" si="6"/>
        <v>5.28/km</v>
      </c>
      <c r="H58" s="16">
        <f t="shared" si="7"/>
        <v>0.013495370370370376</v>
      </c>
      <c r="I58" s="16">
        <f>F58-INDEX($F$5:$F$262,MATCH(D58,$D$5:$D$262,0))</f>
        <v>0.003993055555555555</v>
      </c>
    </row>
    <row r="59" spans="1:9" ht="15" customHeight="1">
      <c r="A59" s="15">
        <v>55</v>
      </c>
      <c r="B59" s="41" t="s">
        <v>61</v>
      </c>
      <c r="C59" s="41" t="s">
        <v>19</v>
      </c>
      <c r="D59" s="15" t="s">
        <v>74</v>
      </c>
      <c r="E59" s="41" t="s">
        <v>221</v>
      </c>
      <c r="F59" s="15" t="s">
        <v>223</v>
      </c>
      <c r="G59" s="15" t="str">
        <f t="shared" si="6"/>
        <v>5.30/km</v>
      </c>
      <c r="H59" s="16">
        <f t="shared" si="7"/>
        <v>0.0137037037037037</v>
      </c>
      <c r="I59" s="16">
        <f>F59-INDEX($F$5:$F$262,MATCH(D59,$D$5:$D$262,0))</f>
        <v>0.008159722222222221</v>
      </c>
    </row>
    <row r="60" spans="1:9" ht="15" customHeight="1">
      <c r="A60" s="15">
        <v>56</v>
      </c>
      <c r="B60" s="41" t="s">
        <v>224</v>
      </c>
      <c r="C60" s="41" t="s">
        <v>225</v>
      </c>
      <c r="D60" s="15" t="s">
        <v>204</v>
      </c>
      <c r="E60" s="41" t="s">
        <v>469</v>
      </c>
      <c r="F60" s="15" t="s">
        <v>226</v>
      </c>
      <c r="G60" s="15" t="str">
        <f t="shared" si="6"/>
        <v>5.31/km</v>
      </c>
      <c r="H60" s="16">
        <f t="shared" si="7"/>
        <v>0.013831018518518517</v>
      </c>
      <c r="I60" s="16">
        <f>F60-INDEX($F$5:$F$262,MATCH(D60,$D$5:$D$262,0))</f>
        <v>0.0014236111111111116</v>
      </c>
    </row>
    <row r="61" spans="1:9" ht="15" customHeight="1">
      <c r="A61" s="15">
        <v>57</v>
      </c>
      <c r="B61" s="41" t="s">
        <v>227</v>
      </c>
      <c r="C61" s="41" t="s">
        <v>30</v>
      </c>
      <c r="D61" s="15" t="s">
        <v>143</v>
      </c>
      <c r="E61" s="41" t="s">
        <v>123</v>
      </c>
      <c r="F61" s="15" t="s">
        <v>228</v>
      </c>
      <c r="G61" s="15" t="str">
        <f t="shared" si="6"/>
        <v>5.33/km</v>
      </c>
      <c r="H61" s="16">
        <f t="shared" si="7"/>
        <v>0.014074074074074076</v>
      </c>
      <c r="I61" s="16">
        <f>F61-INDEX($F$5:$F$262,MATCH(D61,$D$5:$D$262,0))</f>
        <v>0.004571759259259255</v>
      </c>
    </row>
    <row r="62" spans="1:9" ht="15" customHeight="1">
      <c r="A62" s="15">
        <v>58</v>
      </c>
      <c r="B62" s="41" t="s">
        <v>229</v>
      </c>
      <c r="C62" s="41" t="s">
        <v>230</v>
      </c>
      <c r="D62" s="15" t="s">
        <v>95</v>
      </c>
      <c r="E62" s="41" t="s">
        <v>231</v>
      </c>
      <c r="F62" s="15" t="s">
        <v>232</v>
      </c>
      <c r="G62" s="15" t="str">
        <f t="shared" si="6"/>
        <v>5.34/km</v>
      </c>
      <c r="H62" s="16">
        <f t="shared" si="7"/>
        <v>0.014166666666666664</v>
      </c>
      <c r="I62" s="16">
        <f>F62-INDEX($F$5:$F$262,MATCH(D62,$D$5:$D$262,0))</f>
        <v>0.007303240740740742</v>
      </c>
    </row>
    <row r="63" spans="1:9" ht="15" customHeight="1">
      <c r="A63" s="15">
        <v>59</v>
      </c>
      <c r="B63" s="41" t="s">
        <v>233</v>
      </c>
      <c r="C63" s="41" t="s">
        <v>18</v>
      </c>
      <c r="D63" s="15" t="s">
        <v>143</v>
      </c>
      <c r="E63" s="41" t="s">
        <v>114</v>
      </c>
      <c r="F63" s="15" t="s">
        <v>234</v>
      </c>
      <c r="G63" s="15" t="str">
        <f t="shared" si="6"/>
        <v>5.34/km</v>
      </c>
      <c r="H63" s="16">
        <f t="shared" si="7"/>
        <v>0.01427083333333334</v>
      </c>
      <c r="I63" s="16">
        <f>F63-INDEX($F$5:$F$262,MATCH(D63,$D$5:$D$262,0))</f>
        <v>0.004768518518518519</v>
      </c>
    </row>
    <row r="64" spans="1:9" ht="15" customHeight="1">
      <c r="A64" s="15">
        <v>60</v>
      </c>
      <c r="B64" s="41" t="s">
        <v>235</v>
      </c>
      <c r="C64" s="41" t="s">
        <v>236</v>
      </c>
      <c r="D64" s="15" t="s">
        <v>74</v>
      </c>
      <c r="E64" s="41" t="s">
        <v>457</v>
      </c>
      <c r="F64" s="15" t="s">
        <v>237</v>
      </c>
      <c r="G64" s="15" t="str">
        <f t="shared" si="6"/>
        <v>5.36/km</v>
      </c>
      <c r="H64" s="16">
        <f t="shared" si="7"/>
        <v>0.01444444444444445</v>
      </c>
      <c r="I64" s="16">
        <f>F64-INDEX($F$5:$F$262,MATCH(D64,$D$5:$D$262,0))</f>
        <v>0.008900462962962971</v>
      </c>
    </row>
    <row r="65" spans="1:9" ht="15" customHeight="1">
      <c r="A65" s="15">
        <v>61</v>
      </c>
      <c r="B65" s="41" t="s">
        <v>238</v>
      </c>
      <c r="C65" s="41" t="s">
        <v>42</v>
      </c>
      <c r="D65" s="15" t="s">
        <v>95</v>
      </c>
      <c r="E65" s="41" t="s">
        <v>239</v>
      </c>
      <c r="F65" s="15" t="s">
        <v>240</v>
      </c>
      <c r="G65" s="15" t="str">
        <f t="shared" si="6"/>
        <v>5.37/km</v>
      </c>
      <c r="H65" s="16">
        <f t="shared" si="7"/>
        <v>0.014629629629629628</v>
      </c>
      <c r="I65" s="16">
        <f>F65-INDEX($F$5:$F$262,MATCH(D65,$D$5:$D$262,0))</f>
        <v>0.007766203703703706</v>
      </c>
    </row>
    <row r="66" spans="1:9" ht="15" customHeight="1">
      <c r="A66" s="15">
        <v>62</v>
      </c>
      <c r="B66" s="41" t="s">
        <v>62</v>
      </c>
      <c r="C66" s="41" t="s">
        <v>51</v>
      </c>
      <c r="D66" s="15" t="s">
        <v>241</v>
      </c>
      <c r="E66" s="41" t="s">
        <v>461</v>
      </c>
      <c r="F66" s="15" t="s">
        <v>242</v>
      </c>
      <c r="G66" s="15" t="str">
        <f t="shared" si="6"/>
        <v>5.40/km</v>
      </c>
      <c r="H66" s="16">
        <f t="shared" si="7"/>
        <v>0.015034722222222224</v>
      </c>
      <c r="I66" s="16">
        <f>F66-INDEX($F$5:$F$262,MATCH(D66,$D$5:$D$262,0))</f>
        <v>0</v>
      </c>
    </row>
    <row r="67" spans="1:9" ht="15" customHeight="1">
      <c r="A67" s="15">
        <v>63</v>
      </c>
      <c r="B67" s="41" t="s">
        <v>243</v>
      </c>
      <c r="C67" s="41" t="s">
        <v>244</v>
      </c>
      <c r="D67" s="15" t="s">
        <v>106</v>
      </c>
      <c r="E67" s="41" t="s">
        <v>245</v>
      </c>
      <c r="F67" s="15" t="s">
        <v>246</v>
      </c>
      <c r="G67" s="15" t="str">
        <f t="shared" si="6"/>
        <v>5.41/km</v>
      </c>
      <c r="H67" s="16">
        <f t="shared" si="7"/>
        <v>0.015150462962962966</v>
      </c>
      <c r="I67" s="16">
        <f>F67-INDEX($F$5:$F$262,MATCH(D67,$D$5:$D$262,0))</f>
        <v>0.007546296296296294</v>
      </c>
    </row>
    <row r="68" spans="1:9" ht="15" customHeight="1">
      <c r="A68" s="43">
        <v>64</v>
      </c>
      <c r="B68" s="44" t="s">
        <v>247</v>
      </c>
      <c r="C68" s="44" t="s">
        <v>52</v>
      </c>
      <c r="D68" s="43" t="s">
        <v>241</v>
      </c>
      <c r="E68" s="44" t="s">
        <v>470</v>
      </c>
      <c r="F68" s="43" t="s">
        <v>248</v>
      </c>
      <c r="G68" s="43" t="str">
        <f t="shared" si="6"/>
        <v>5.42/km</v>
      </c>
      <c r="H68" s="45">
        <f t="shared" si="7"/>
        <v>0.015173611111111106</v>
      </c>
      <c r="I68" s="45">
        <f>F68-INDEX($F$5:$F$262,MATCH(D68,$D$5:$D$262,0))</f>
        <v>0.00013888888888888284</v>
      </c>
    </row>
    <row r="69" spans="1:9" ht="15" customHeight="1">
      <c r="A69" s="15">
        <v>65</v>
      </c>
      <c r="B69" s="41" t="s">
        <v>249</v>
      </c>
      <c r="C69" s="41" t="s">
        <v>21</v>
      </c>
      <c r="D69" s="15" t="s">
        <v>84</v>
      </c>
      <c r="E69" s="41" t="s">
        <v>231</v>
      </c>
      <c r="F69" s="15" t="s">
        <v>250</v>
      </c>
      <c r="G69" s="15" t="str">
        <f t="shared" si="6"/>
        <v>5.43/km</v>
      </c>
      <c r="H69" s="16">
        <f t="shared" si="7"/>
        <v>0.015405092592592592</v>
      </c>
      <c r="I69" s="16">
        <f>F69-INDEX($F$5:$F$262,MATCH(D69,$D$5:$D$262,0))</f>
        <v>0.009108796296296295</v>
      </c>
    </row>
    <row r="70" spans="1:9" ht="15" customHeight="1">
      <c r="A70" s="15">
        <v>66</v>
      </c>
      <c r="B70" s="41" t="s">
        <v>251</v>
      </c>
      <c r="C70" s="41" t="s">
        <v>27</v>
      </c>
      <c r="D70" s="15" t="s">
        <v>95</v>
      </c>
      <c r="E70" s="41" t="s">
        <v>96</v>
      </c>
      <c r="F70" s="15" t="s">
        <v>252</v>
      </c>
      <c r="G70" s="15" t="str">
        <f t="shared" si="6"/>
        <v>5.44/km</v>
      </c>
      <c r="H70" s="16">
        <f t="shared" si="7"/>
        <v>0.015486111111111114</v>
      </c>
      <c r="I70" s="16">
        <f>F70-INDEX($F$5:$F$262,MATCH(D70,$D$5:$D$262,0))</f>
        <v>0.008622685185185192</v>
      </c>
    </row>
    <row r="71" spans="1:9" ht="15" customHeight="1">
      <c r="A71" s="15">
        <v>67</v>
      </c>
      <c r="B71" s="41" t="s">
        <v>253</v>
      </c>
      <c r="C71" s="41" t="s">
        <v>254</v>
      </c>
      <c r="D71" s="15" t="s">
        <v>204</v>
      </c>
      <c r="E71" s="41" t="s">
        <v>196</v>
      </c>
      <c r="F71" s="15" t="s">
        <v>255</v>
      </c>
      <c r="G71" s="15" t="str">
        <f t="shared" si="6"/>
        <v>5.44/km</v>
      </c>
      <c r="H71" s="16">
        <f t="shared" si="7"/>
        <v>0.015497685185185187</v>
      </c>
      <c r="I71" s="16">
        <f>F71-INDEX($F$5:$F$262,MATCH(D71,$D$5:$D$262,0))</f>
        <v>0.003090277777777782</v>
      </c>
    </row>
    <row r="72" spans="1:9" ht="15" customHeight="1">
      <c r="A72" s="15">
        <v>68</v>
      </c>
      <c r="B72" s="41" t="s">
        <v>256</v>
      </c>
      <c r="C72" s="41" t="s">
        <v>43</v>
      </c>
      <c r="D72" s="15" t="s">
        <v>106</v>
      </c>
      <c r="E72" s="41" t="s">
        <v>257</v>
      </c>
      <c r="F72" s="15" t="s">
        <v>258</v>
      </c>
      <c r="G72" s="15" t="str">
        <f t="shared" si="6"/>
        <v>5.44/km</v>
      </c>
      <c r="H72" s="16">
        <f t="shared" si="7"/>
        <v>0.015532407407407408</v>
      </c>
      <c r="I72" s="16">
        <f>F72-INDEX($F$5:$F$262,MATCH(D72,$D$5:$D$262,0))</f>
        <v>0.007928240740740736</v>
      </c>
    </row>
    <row r="73" spans="1:9" ht="15" customHeight="1">
      <c r="A73" s="15">
        <v>69</v>
      </c>
      <c r="B73" s="41" t="s">
        <v>60</v>
      </c>
      <c r="C73" s="41" t="s">
        <v>59</v>
      </c>
      <c r="D73" s="15" t="s">
        <v>84</v>
      </c>
      <c r="E73" s="41" t="s">
        <v>29</v>
      </c>
      <c r="F73" s="15" t="s">
        <v>259</v>
      </c>
      <c r="G73" s="15" t="str">
        <f t="shared" si="6"/>
        <v>5.45/km</v>
      </c>
      <c r="H73" s="16">
        <f t="shared" si="7"/>
        <v>0.01560185185185185</v>
      </c>
      <c r="I73" s="16">
        <f>F73-INDEX($F$5:$F$262,MATCH(D73,$D$5:$D$262,0))</f>
        <v>0.009305555555555553</v>
      </c>
    </row>
    <row r="74" spans="1:9" ht="15" customHeight="1">
      <c r="A74" s="15">
        <v>70</v>
      </c>
      <c r="B74" s="41" t="s">
        <v>260</v>
      </c>
      <c r="C74" s="41" t="s">
        <v>21</v>
      </c>
      <c r="D74" s="15" t="s">
        <v>143</v>
      </c>
      <c r="E74" s="41" t="s">
        <v>261</v>
      </c>
      <c r="F74" s="15" t="s">
        <v>262</v>
      </c>
      <c r="G74" s="15" t="str">
        <f t="shared" si="6"/>
        <v>5.48/km</v>
      </c>
      <c r="H74" s="16">
        <f t="shared" si="7"/>
        <v>0.01596064814814815</v>
      </c>
      <c r="I74" s="16">
        <f>F74-INDEX($F$5:$F$262,MATCH(D74,$D$5:$D$262,0))</f>
        <v>0.00645833333333333</v>
      </c>
    </row>
    <row r="75" spans="1:9" ht="15" customHeight="1">
      <c r="A75" s="15">
        <v>71</v>
      </c>
      <c r="B75" s="41" t="s">
        <v>263</v>
      </c>
      <c r="C75" s="41" t="s">
        <v>47</v>
      </c>
      <c r="D75" s="15" t="s">
        <v>74</v>
      </c>
      <c r="E75" s="41" t="s">
        <v>171</v>
      </c>
      <c r="F75" s="15" t="s">
        <v>264</v>
      </c>
      <c r="G75" s="15" t="str">
        <f t="shared" si="6"/>
        <v>5.48/km</v>
      </c>
      <c r="H75" s="16">
        <f t="shared" si="7"/>
        <v>0.016041666666666673</v>
      </c>
      <c r="I75" s="16">
        <f>F75-INDEX($F$5:$F$262,MATCH(D75,$D$5:$D$262,0))</f>
        <v>0.010497685185185193</v>
      </c>
    </row>
    <row r="76" spans="1:9" ht="15" customHeight="1">
      <c r="A76" s="15">
        <v>72</v>
      </c>
      <c r="B76" s="41" t="s">
        <v>265</v>
      </c>
      <c r="C76" s="41" t="s">
        <v>266</v>
      </c>
      <c r="D76" s="15" t="s">
        <v>204</v>
      </c>
      <c r="E76" s="41" t="s">
        <v>114</v>
      </c>
      <c r="F76" s="15" t="s">
        <v>267</v>
      </c>
      <c r="G76" s="15" t="str">
        <f t="shared" si="6"/>
        <v>5.49/km</v>
      </c>
      <c r="H76" s="16">
        <f t="shared" si="7"/>
        <v>0.016064814814814813</v>
      </c>
      <c r="I76" s="16">
        <f>F76-INDEX($F$5:$F$262,MATCH(D76,$D$5:$D$262,0))</f>
        <v>0.003657407407407408</v>
      </c>
    </row>
    <row r="77" spans="1:9" ht="15" customHeight="1">
      <c r="A77" s="15">
        <v>73</v>
      </c>
      <c r="B77" s="41" t="s">
        <v>268</v>
      </c>
      <c r="C77" s="41" t="s">
        <v>269</v>
      </c>
      <c r="D77" s="15" t="s">
        <v>95</v>
      </c>
      <c r="E77" s="41" t="s">
        <v>171</v>
      </c>
      <c r="F77" s="15" t="s">
        <v>270</v>
      </c>
      <c r="G77" s="15" t="str">
        <f t="shared" si="6"/>
        <v>5.51/km</v>
      </c>
      <c r="H77" s="16">
        <f t="shared" si="7"/>
        <v>0.016388888888888894</v>
      </c>
      <c r="I77" s="16">
        <f>F77-INDEX($F$5:$F$262,MATCH(D77,$D$5:$D$262,0))</f>
        <v>0.009525462962962972</v>
      </c>
    </row>
    <row r="78" spans="1:9" ht="15" customHeight="1">
      <c r="A78" s="15">
        <v>74</v>
      </c>
      <c r="B78" s="41" t="s">
        <v>271</v>
      </c>
      <c r="C78" s="41" t="s">
        <v>38</v>
      </c>
      <c r="D78" s="15" t="s">
        <v>143</v>
      </c>
      <c r="E78" s="41" t="s">
        <v>231</v>
      </c>
      <c r="F78" s="15" t="s">
        <v>272</v>
      </c>
      <c r="G78" s="15" t="str">
        <f t="shared" si="6"/>
        <v>5.52/km</v>
      </c>
      <c r="H78" s="16">
        <f t="shared" si="7"/>
        <v>0.01644675925925926</v>
      </c>
      <c r="I78" s="16">
        <f>F78-INDEX($F$5:$F$262,MATCH(D78,$D$5:$D$262,0))</f>
        <v>0.006944444444444441</v>
      </c>
    </row>
    <row r="79" spans="1:9" ht="15" customHeight="1">
      <c r="A79" s="15">
        <v>75</v>
      </c>
      <c r="B79" s="41" t="s">
        <v>273</v>
      </c>
      <c r="C79" s="41" t="s">
        <v>274</v>
      </c>
      <c r="D79" s="15" t="s">
        <v>275</v>
      </c>
      <c r="E79" s="41" t="s">
        <v>276</v>
      </c>
      <c r="F79" s="15" t="s">
        <v>277</v>
      </c>
      <c r="G79" s="15" t="str">
        <f t="shared" si="6"/>
        <v>5.53/km</v>
      </c>
      <c r="H79" s="16">
        <f t="shared" si="7"/>
        <v>0.01667824074074074</v>
      </c>
      <c r="I79" s="16">
        <f>F79-INDEX($F$5:$F$262,MATCH(D79,$D$5:$D$262,0))</f>
        <v>0</v>
      </c>
    </row>
    <row r="80" spans="1:9" ht="15" customHeight="1">
      <c r="A80" s="15">
        <v>76</v>
      </c>
      <c r="B80" s="41" t="s">
        <v>278</v>
      </c>
      <c r="C80" s="41" t="s">
        <v>21</v>
      </c>
      <c r="D80" s="15" t="s">
        <v>95</v>
      </c>
      <c r="E80" s="41" t="s">
        <v>96</v>
      </c>
      <c r="F80" s="15" t="s">
        <v>279</v>
      </c>
      <c r="G80" s="15" t="str">
        <f t="shared" si="6"/>
        <v>5.56/km</v>
      </c>
      <c r="H80" s="16">
        <f t="shared" si="7"/>
        <v>0.01706018518518518</v>
      </c>
      <c r="I80" s="16">
        <f>F80-INDEX($F$5:$F$262,MATCH(D80,$D$5:$D$262,0))</f>
        <v>0.01019675925925926</v>
      </c>
    </row>
    <row r="81" spans="1:9" ht="15" customHeight="1">
      <c r="A81" s="15">
        <v>77</v>
      </c>
      <c r="B81" s="41" t="s">
        <v>280</v>
      </c>
      <c r="C81" s="41" t="s">
        <v>281</v>
      </c>
      <c r="D81" s="15" t="s">
        <v>275</v>
      </c>
      <c r="E81" s="41" t="s">
        <v>282</v>
      </c>
      <c r="F81" s="15" t="s">
        <v>283</v>
      </c>
      <c r="G81" s="15" t="str">
        <f t="shared" si="6"/>
        <v>5.57/km</v>
      </c>
      <c r="H81" s="16">
        <f t="shared" si="7"/>
        <v>0.01711805555555555</v>
      </c>
      <c r="I81" s="16">
        <f>F81-INDEX($F$5:$F$262,MATCH(D81,$D$5:$D$262,0))</f>
        <v>0.00043981481481480955</v>
      </c>
    </row>
    <row r="82" spans="1:9" ht="15" customHeight="1">
      <c r="A82" s="15">
        <v>78</v>
      </c>
      <c r="B82" s="41" t="s">
        <v>284</v>
      </c>
      <c r="C82" s="41" t="s">
        <v>28</v>
      </c>
      <c r="D82" s="15" t="s">
        <v>84</v>
      </c>
      <c r="E82" s="41" t="s">
        <v>171</v>
      </c>
      <c r="F82" s="15" t="s">
        <v>285</v>
      </c>
      <c r="G82" s="15" t="str">
        <f t="shared" si="6"/>
        <v>6.00/km</v>
      </c>
      <c r="H82" s="16">
        <f t="shared" si="7"/>
        <v>0.01753472222222222</v>
      </c>
      <c r="I82" s="16">
        <f>F82-INDEX($F$5:$F$262,MATCH(D82,$D$5:$D$262,0))</f>
        <v>0.011238425925925923</v>
      </c>
    </row>
    <row r="83" spans="1:9" ht="15" customHeight="1">
      <c r="A83" s="15">
        <v>79</v>
      </c>
      <c r="B83" s="41" t="s">
        <v>286</v>
      </c>
      <c r="C83" s="41" t="s">
        <v>287</v>
      </c>
      <c r="D83" s="15" t="s">
        <v>199</v>
      </c>
      <c r="E83" s="41" t="s">
        <v>276</v>
      </c>
      <c r="F83" s="15" t="s">
        <v>288</v>
      </c>
      <c r="G83" s="15" t="str">
        <f t="shared" si="6"/>
        <v>6.01/km</v>
      </c>
      <c r="H83" s="16">
        <f t="shared" si="7"/>
        <v>0.017662037037037035</v>
      </c>
      <c r="I83" s="16">
        <f>F83-INDEX($F$5:$F$262,MATCH(D83,$D$5:$D$262,0))</f>
        <v>0.005497685185185182</v>
      </c>
    </row>
    <row r="84" spans="1:9" ht="15" customHeight="1">
      <c r="A84" s="15">
        <v>80</v>
      </c>
      <c r="B84" s="41" t="s">
        <v>289</v>
      </c>
      <c r="C84" s="41" t="s">
        <v>290</v>
      </c>
      <c r="D84" s="15" t="s">
        <v>291</v>
      </c>
      <c r="E84" s="41" t="s">
        <v>292</v>
      </c>
      <c r="F84" s="15" t="s">
        <v>293</v>
      </c>
      <c r="G84" s="15" t="str">
        <f t="shared" si="6"/>
        <v>6.05/km</v>
      </c>
      <c r="H84" s="16">
        <f t="shared" si="7"/>
        <v>0.018148148148148146</v>
      </c>
      <c r="I84" s="16">
        <f>F84-INDEX($F$5:$F$262,MATCH(D84,$D$5:$D$262,0))</f>
        <v>0</v>
      </c>
    </row>
    <row r="85" spans="1:9" ht="15" customHeight="1">
      <c r="A85" s="15">
        <v>81</v>
      </c>
      <c r="B85" s="41" t="s">
        <v>294</v>
      </c>
      <c r="C85" s="41" t="s">
        <v>26</v>
      </c>
      <c r="D85" s="15" t="s">
        <v>95</v>
      </c>
      <c r="E85" s="41" t="s">
        <v>123</v>
      </c>
      <c r="F85" s="15" t="s">
        <v>295</v>
      </c>
      <c r="G85" s="15" t="str">
        <f t="shared" si="6"/>
        <v>6.05/km</v>
      </c>
      <c r="H85" s="16">
        <f t="shared" si="7"/>
        <v>0.01819444444444444</v>
      </c>
      <c r="I85" s="16">
        <f>F85-INDEX($F$5:$F$262,MATCH(D85,$D$5:$D$262,0))</f>
        <v>0.011331018518518518</v>
      </c>
    </row>
    <row r="86" spans="1:9" ht="15" customHeight="1">
      <c r="A86" s="15">
        <v>82</v>
      </c>
      <c r="B86" s="41" t="s">
        <v>296</v>
      </c>
      <c r="C86" s="41" t="s">
        <v>16</v>
      </c>
      <c r="D86" s="15" t="s">
        <v>106</v>
      </c>
      <c r="E86" s="41" t="s">
        <v>460</v>
      </c>
      <c r="F86" s="15" t="s">
        <v>297</v>
      </c>
      <c r="G86" s="15" t="str">
        <f t="shared" si="6"/>
        <v>6.06/km</v>
      </c>
      <c r="H86" s="16">
        <f t="shared" si="7"/>
        <v>0.018240740740740734</v>
      </c>
      <c r="I86" s="16">
        <f>F86-INDEX($F$5:$F$262,MATCH(D86,$D$5:$D$262,0))</f>
        <v>0.010636574074074062</v>
      </c>
    </row>
    <row r="87" spans="1:9" ht="15" customHeight="1">
      <c r="A87" s="15">
        <v>83</v>
      </c>
      <c r="B87" s="41" t="s">
        <v>298</v>
      </c>
      <c r="C87" s="41" t="s">
        <v>45</v>
      </c>
      <c r="D87" s="15" t="s">
        <v>84</v>
      </c>
      <c r="E87" s="41" t="s">
        <v>114</v>
      </c>
      <c r="F87" s="15" t="s">
        <v>299</v>
      </c>
      <c r="G87" s="15" t="str">
        <f t="shared" si="6"/>
        <v>6.06/km</v>
      </c>
      <c r="H87" s="16">
        <f t="shared" si="7"/>
        <v>0.018287037037037043</v>
      </c>
      <c r="I87" s="16">
        <f>F87-INDEX($F$5:$F$262,MATCH(D87,$D$5:$D$262,0))</f>
        <v>0.011990740740740746</v>
      </c>
    </row>
    <row r="88" spans="1:9" ht="15" customHeight="1">
      <c r="A88" s="15">
        <v>84</v>
      </c>
      <c r="B88" s="41" t="s">
        <v>62</v>
      </c>
      <c r="C88" s="41" t="s">
        <v>300</v>
      </c>
      <c r="D88" s="15" t="s">
        <v>204</v>
      </c>
      <c r="E88" s="41" t="s">
        <v>461</v>
      </c>
      <c r="F88" s="15" t="s">
        <v>301</v>
      </c>
      <c r="G88" s="15" t="str">
        <f t="shared" si="6"/>
        <v>6.11/km</v>
      </c>
      <c r="H88" s="16">
        <f t="shared" si="7"/>
        <v>0.01892361111111111</v>
      </c>
      <c r="I88" s="16">
        <f>F88-INDEX($F$5:$F$262,MATCH(D88,$D$5:$D$262,0))</f>
        <v>0.006516203703703705</v>
      </c>
    </row>
    <row r="89" spans="1:9" ht="15" customHeight="1">
      <c r="A89" s="15">
        <v>85</v>
      </c>
      <c r="B89" s="41" t="s">
        <v>302</v>
      </c>
      <c r="C89" s="41" t="s">
        <v>24</v>
      </c>
      <c r="D89" s="15" t="s">
        <v>106</v>
      </c>
      <c r="E89" s="41" t="s">
        <v>462</v>
      </c>
      <c r="F89" s="15" t="s">
        <v>303</v>
      </c>
      <c r="G89" s="15" t="str">
        <f t="shared" si="6"/>
        <v>6.14/km</v>
      </c>
      <c r="H89" s="16">
        <f t="shared" si="7"/>
        <v>0.01930555555555556</v>
      </c>
      <c r="I89" s="16">
        <f>F89-INDEX($F$5:$F$262,MATCH(D89,$D$5:$D$262,0))</f>
        <v>0.011701388888888886</v>
      </c>
    </row>
    <row r="90" spans="1:9" ht="15" customHeight="1">
      <c r="A90" s="15">
        <v>86</v>
      </c>
      <c r="B90" s="41" t="s">
        <v>304</v>
      </c>
      <c r="C90" s="41" t="s">
        <v>305</v>
      </c>
      <c r="D90" s="15" t="s">
        <v>306</v>
      </c>
      <c r="E90" s="41" t="s">
        <v>462</v>
      </c>
      <c r="F90" s="15" t="s">
        <v>307</v>
      </c>
      <c r="G90" s="15" t="str">
        <f t="shared" si="6"/>
        <v>6.14/km</v>
      </c>
      <c r="H90" s="16">
        <f t="shared" si="7"/>
        <v>0.019317129629629625</v>
      </c>
      <c r="I90" s="16">
        <f>F90-INDEX($F$5:$F$262,MATCH(D90,$D$5:$D$262,0))</f>
        <v>0</v>
      </c>
    </row>
    <row r="91" spans="1:9" ht="15" customHeight="1">
      <c r="A91" s="15">
        <v>87</v>
      </c>
      <c r="B91" s="41" t="s">
        <v>308</v>
      </c>
      <c r="C91" s="41" t="s">
        <v>309</v>
      </c>
      <c r="D91" s="15" t="s">
        <v>84</v>
      </c>
      <c r="E91" s="41" t="s">
        <v>123</v>
      </c>
      <c r="F91" s="15" t="s">
        <v>310</v>
      </c>
      <c r="G91" s="15" t="str">
        <f aca="true" t="shared" si="8" ref="G91:G153">TEXT(INT((HOUR(F91)*3600+MINUTE(F91)*60+SECOND(F91))/$I$3/60),"0")&amp;"."&amp;TEXT(MOD((HOUR(F91)*3600+MINUTE(F91)*60+SECOND(F91))/$I$3,60),"00")&amp;"/km"</f>
        <v>6.14/km</v>
      </c>
      <c r="H91" s="16">
        <f aca="true" t="shared" si="9" ref="H91:H153">F91-$F$5</f>
        <v>0.01934027777777778</v>
      </c>
      <c r="I91" s="16">
        <f>F91-INDEX($F$5:$F$262,MATCH(D91,$D$5:$D$262,0))</f>
        <v>0.013043981481481483</v>
      </c>
    </row>
    <row r="92" spans="1:9" ht="15" customHeight="1">
      <c r="A92" s="15">
        <v>88</v>
      </c>
      <c r="B92" s="41" t="s">
        <v>311</v>
      </c>
      <c r="C92" s="41" t="s">
        <v>312</v>
      </c>
      <c r="D92" s="15" t="s">
        <v>109</v>
      </c>
      <c r="E92" s="41" t="s">
        <v>462</v>
      </c>
      <c r="F92" s="15" t="s">
        <v>313</v>
      </c>
      <c r="G92" s="15" t="str">
        <f t="shared" si="8"/>
        <v>6.15/km</v>
      </c>
      <c r="H92" s="16">
        <f t="shared" si="9"/>
        <v>0.019479166666666662</v>
      </c>
      <c r="I92" s="16">
        <f>F92-INDEX($F$5:$F$262,MATCH(D92,$D$5:$D$262,0))</f>
        <v>0.011516203703703702</v>
      </c>
    </row>
    <row r="93" spans="1:9" ht="15" customHeight="1">
      <c r="A93" s="15">
        <v>89</v>
      </c>
      <c r="B93" s="41" t="s">
        <v>314</v>
      </c>
      <c r="C93" s="41" t="s">
        <v>14</v>
      </c>
      <c r="D93" s="15" t="s">
        <v>143</v>
      </c>
      <c r="E93" s="41" t="s">
        <v>465</v>
      </c>
      <c r="F93" s="15" t="s">
        <v>315</v>
      </c>
      <c r="G93" s="15" t="str">
        <f t="shared" si="8"/>
        <v>6.19/km</v>
      </c>
      <c r="H93" s="16">
        <f t="shared" si="9"/>
        <v>0.01993055555555556</v>
      </c>
      <c r="I93" s="16">
        <f>F93-INDEX($F$5:$F$262,MATCH(D93,$D$5:$D$262,0))</f>
        <v>0.010428240740740738</v>
      </c>
    </row>
    <row r="94" spans="1:9" ht="15" customHeight="1">
      <c r="A94" s="15">
        <v>90</v>
      </c>
      <c r="B94" s="41" t="s">
        <v>316</v>
      </c>
      <c r="C94" s="41" t="s">
        <v>48</v>
      </c>
      <c r="D94" s="15" t="s">
        <v>84</v>
      </c>
      <c r="E94" s="41" t="s">
        <v>462</v>
      </c>
      <c r="F94" s="15" t="s">
        <v>317</v>
      </c>
      <c r="G94" s="15" t="str">
        <f t="shared" si="8"/>
        <v>6.20/km</v>
      </c>
      <c r="H94" s="16">
        <f t="shared" si="9"/>
        <v>0.020115740740740743</v>
      </c>
      <c r="I94" s="16">
        <f>F94-INDEX($F$5:$F$262,MATCH(D94,$D$5:$D$262,0))</f>
        <v>0.013819444444444447</v>
      </c>
    </row>
    <row r="95" spans="1:9" ht="15" customHeight="1">
      <c r="A95" s="15">
        <v>91</v>
      </c>
      <c r="B95" s="41" t="s">
        <v>170</v>
      </c>
      <c r="C95" s="41" t="s">
        <v>94</v>
      </c>
      <c r="D95" s="15" t="s">
        <v>143</v>
      </c>
      <c r="E95" s="41" t="s">
        <v>171</v>
      </c>
      <c r="F95" s="15" t="s">
        <v>318</v>
      </c>
      <c r="G95" s="15" t="str">
        <f t="shared" si="8"/>
        <v>6.22/km</v>
      </c>
      <c r="H95" s="16">
        <f t="shared" si="9"/>
        <v>0.02034722222222222</v>
      </c>
      <c r="I95" s="16">
        <f>F95-INDEX($F$5:$F$262,MATCH(D95,$D$5:$D$262,0))</f>
        <v>0.0108449074074074</v>
      </c>
    </row>
    <row r="96" spans="1:9" ht="15" customHeight="1">
      <c r="A96" s="15">
        <v>92</v>
      </c>
      <c r="B96" s="41" t="s">
        <v>319</v>
      </c>
      <c r="C96" s="41" t="s">
        <v>23</v>
      </c>
      <c r="D96" s="15" t="s">
        <v>143</v>
      </c>
      <c r="E96" s="41" t="s">
        <v>460</v>
      </c>
      <c r="F96" s="15" t="s">
        <v>320</v>
      </c>
      <c r="G96" s="15" t="str">
        <f t="shared" si="8"/>
        <v>6.23/km</v>
      </c>
      <c r="H96" s="16">
        <f t="shared" si="9"/>
        <v>0.020486111111111118</v>
      </c>
      <c r="I96" s="16">
        <f>F96-INDEX($F$5:$F$262,MATCH(D96,$D$5:$D$262,0))</f>
        <v>0.010983796296296297</v>
      </c>
    </row>
    <row r="97" spans="1:9" ht="15" customHeight="1">
      <c r="A97" s="15">
        <v>93</v>
      </c>
      <c r="B97" s="41" t="s">
        <v>321</v>
      </c>
      <c r="C97" s="41" t="s">
        <v>11</v>
      </c>
      <c r="D97" s="15" t="s">
        <v>143</v>
      </c>
      <c r="E97" s="41" t="s">
        <v>322</v>
      </c>
      <c r="F97" s="15" t="s">
        <v>323</v>
      </c>
      <c r="G97" s="15" t="str">
        <f t="shared" si="8"/>
        <v>6.24/km</v>
      </c>
      <c r="H97" s="16">
        <f t="shared" si="9"/>
        <v>0.020555555555555553</v>
      </c>
      <c r="I97" s="16">
        <f>F97-INDEX($F$5:$F$262,MATCH(D97,$D$5:$D$262,0))</f>
        <v>0.011053240740740732</v>
      </c>
    </row>
    <row r="98" spans="1:9" ht="15" customHeight="1">
      <c r="A98" s="15">
        <v>94</v>
      </c>
      <c r="B98" s="41" t="s">
        <v>324</v>
      </c>
      <c r="C98" s="41" t="s">
        <v>325</v>
      </c>
      <c r="D98" s="15" t="s">
        <v>143</v>
      </c>
      <c r="E98" s="41" t="s">
        <v>151</v>
      </c>
      <c r="F98" s="15" t="s">
        <v>326</v>
      </c>
      <c r="G98" s="15" t="str">
        <f t="shared" si="8"/>
        <v>6.24/km</v>
      </c>
      <c r="H98" s="16">
        <f t="shared" si="9"/>
        <v>0.020625</v>
      </c>
      <c r="I98" s="16">
        <f>F98-INDEX($F$5:$F$262,MATCH(D98,$D$5:$D$262,0))</f>
        <v>0.01112268518518518</v>
      </c>
    </row>
    <row r="99" spans="1:9" ht="15" customHeight="1">
      <c r="A99" s="15">
        <v>95</v>
      </c>
      <c r="B99" s="41" t="s">
        <v>327</v>
      </c>
      <c r="C99" s="41" t="s">
        <v>19</v>
      </c>
      <c r="D99" s="15" t="s">
        <v>74</v>
      </c>
      <c r="E99" s="41" t="s">
        <v>460</v>
      </c>
      <c r="F99" s="15" t="s">
        <v>328</v>
      </c>
      <c r="G99" s="15" t="str">
        <f t="shared" si="8"/>
        <v>6.26/km</v>
      </c>
      <c r="H99" s="16">
        <f t="shared" si="9"/>
        <v>0.020868055555555553</v>
      </c>
      <c r="I99" s="16">
        <f>F99-INDEX($F$5:$F$262,MATCH(D99,$D$5:$D$262,0))</f>
        <v>0.015324074074074073</v>
      </c>
    </row>
    <row r="100" spans="1:9" ht="15" customHeight="1">
      <c r="A100" s="15">
        <v>96</v>
      </c>
      <c r="B100" s="41" t="s">
        <v>329</v>
      </c>
      <c r="C100" s="41" t="s">
        <v>330</v>
      </c>
      <c r="D100" s="15" t="s">
        <v>74</v>
      </c>
      <c r="E100" s="41" t="s">
        <v>331</v>
      </c>
      <c r="F100" s="15" t="s">
        <v>332</v>
      </c>
      <c r="G100" s="15" t="str">
        <f t="shared" si="8"/>
        <v>6.27/km</v>
      </c>
      <c r="H100" s="16">
        <f t="shared" si="9"/>
        <v>0.020925925925925928</v>
      </c>
      <c r="I100" s="16">
        <f>F100-INDEX($F$5:$F$262,MATCH(D100,$D$5:$D$262,0))</f>
        <v>0.015381944444444448</v>
      </c>
    </row>
    <row r="101" spans="1:9" ht="15" customHeight="1">
      <c r="A101" s="15">
        <v>97</v>
      </c>
      <c r="B101" s="41" t="s">
        <v>333</v>
      </c>
      <c r="C101" s="41" t="s">
        <v>18</v>
      </c>
      <c r="D101" s="15" t="s">
        <v>109</v>
      </c>
      <c r="E101" s="41" t="s">
        <v>463</v>
      </c>
      <c r="F101" s="15" t="s">
        <v>334</v>
      </c>
      <c r="G101" s="15" t="str">
        <f t="shared" si="8"/>
        <v>6.28/km</v>
      </c>
      <c r="H101" s="16">
        <f t="shared" si="9"/>
        <v>0.021145833333333332</v>
      </c>
      <c r="I101" s="16">
        <f>F101-INDEX($F$5:$F$262,MATCH(D101,$D$5:$D$262,0))</f>
        <v>0.013182870370370373</v>
      </c>
    </row>
    <row r="102" spans="1:9" ht="15" customHeight="1">
      <c r="A102" s="15">
        <v>98</v>
      </c>
      <c r="B102" s="41" t="s">
        <v>335</v>
      </c>
      <c r="C102" s="41" t="s">
        <v>336</v>
      </c>
      <c r="D102" s="15" t="s">
        <v>160</v>
      </c>
      <c r="E102" s="41" t="s">
        <v>337</v>
      </c>
      <c r="F102" s="15" t="s">
        <v>338</v>
      </c>
      <c r="G102" s="15" t="str">
        <f t="shared" si="8"/>
        <v>6.29/km</v>
      </c>
      <c r="H102" s="16">
        <f t="shared" si="9"/>
        <v>0.021192129629629634</v>
      </c>
      <c r="I102" s="16">
        <f>F102-INDEX($F$5:$F$262,MATCH(D102,$D$5:$D$262,0))</f>
        <v>0.011296296296296297</v>
      </c>
    </row>
    <row r="103" spans="1:9" ht="15" customHeight="1">
      <c r="A103" s="15">
        <v>99</v>
      </c>
      <c r="B103" s="41" t="s">
        <v>339</v>
      </c>
      <c r="C103" s="41" t="s">
        <v>340</v>
      </c>
      <c r="D103" s="15" t="s">
        <v>180</v>
      </c>
      <c r="E103" s="41" t="s">
        <v>341</v>
      </c>
      <c r="F103" s="15" t="s">
        <v>342</v>
      </c>
      <c r="G103" s="15" t="str">
        <f t="shared" si="8"/>
        <v>6.29/km</v>
      </c>
      <c r="H103" s="16">
        <f t="shared" si="9"/>
        <v>0.021238425925925928</v>
      </c>
      <c r="I103" s="16">
        <f>F103-INDEX($F$5:$F$262,MATCH(D103,$D$5:$D$262,0))</f>
        <v>0.010162037037037039</v>
      </c>
    </row>
    <row r="104" spans="1:9" ht="15" customHeight="1">
      <c r="A104" s="15">
        <v>100</v>
      </c>
      <c r="B104" s="41" t="s">
        <v>329</v>
      </c>
      <c r="C104" s="41" t="s">
        <v>343</v>
      </c>
      <c r="D104" s="15" t="s">
        <v>74</v>
      </c>
      <c r="E104" s="41" t="s">
        <v>461</v>
      </c>
      <c r="F104" s="15" t="s">
        <v>344</v>
      </c>
      <c r="G104" s="15" t="str">
        <f t="shared" si="8"/>
        <v>6.32/km</v>
      </c>
      <c r="H104" s="16">
        <f t="shared" si="9"/>
        <v>0.021562499999999995</v>
      </c>
      <c r="I104" s="16">
        <f>F104-INDEX($F$5:$F$262,MATCH(D104,$D$5:$D$262,0))</f>
        <v>0.016018518518518515</v>
      </c>
    </row>
    <row r="105" spans="1:9" ht="15" customHeight="1">
      <c r="A105" s="15">
        <v>101</v>
      </c>
      <c r="B105" s="41" t="s">
        <v>345</v>
      </c>
      <c r="C105" s="41" t="s">
        <v>14</v>
      </c>
      <c r="D105" s="15" t="s">
        <v>109</v>
      </c>
      <c r="E105" s="41" t="s">
        <v>341</v>
      </c>
      <c r="F105" s="15" t="s">
        <v>346</v>
      </c>
      <c r="G105" s="15" t="str">
        <f t="shared" si="8"/>
        <v>6.33/km</v>
      </c>
      <c r="H105" s="16">
        <f t="shared" si="9"/>
        <v>0.021747685185185186</v>
      </c>
      <c r="I105" s="16">
        <f>F105-INDEX($F$5:$F$262,MATCH(D105,$D$5:$D$262,0))</f>
        <v>0.013784722222222226</v>
      </c>
    </row>
    <row r="106" spans="1:9" ht="15" customHeight="1">
      <c r="A106" s="15">
        <v>102</v>
      </c>
      <c r="B106" s="41" t="s">
        <v>347</v>
      </c>
      <c r="C106" s="41" t="s">
        <v>13</v>
      </c>
      <c r="D106" s="15" t="s">
        <v>95</v>
      </c>
      <c r="E106" s="41" t="s">
        <v>456</v>
      </c>
      <c r="F106" s="15" t="s">
        <v>348</v>
      </c>
      <c r="G106" s="15" t="str">
        <f t="shared" si="8"/>
        <v>6.36/km</v>
      </c>
      <c r="H106" s="16">
        <f t="shared" si="9"/>
        <v>0.02210648148148148</v>
      </c>
      <c r="I106" s="16">
        <f>F106-INDEX($F$5:$F$262,MATCH(D106,$D$5:$D$262,0))</f>
        <v>0.015243055555555558</v>
      </c>
    </row>
    <row r="107" spans="1:9" ht="15" customHeight="1">
      <c r="A107" s="15">
        <v>103</v>
      </c>
      <c r="B107" s="41" t="s">
        <v>349</v>
      </c>
      <c r="C107" s="41" t="s">
        <v>34</v>
      </c>
      <c r="D107" s="15" t="s">
        <v>241</v>
      </c>
      <c r="E107" s="41" t="s">
        <v>350</v>
      </c>
      <c r="F107" s="15" t="s">
        <v>351</v>
      </c>
      <c r="G107" s="15" t="str">
        <f t="shared" si="8"/>
        <v>6.39/km</v>
      </c>
      <c r="H107" s="16">
        <f t="shared" si="9"/>
        <v>0.022465277777777775</v>
      </c>
      <c r="I107" s="16">
        <f>F107-INDEX($F$5:$F$262,MATCH(D107,$D$5:$D$262,0))</f>
        <v>0.007430555555555551</v>
      </c>
    </row>
    <row r="108" spans="1:9" ht="15" customHeight="1">
      <c r="A108" s="15">
        <v>104</v>
      </c>
      <c r="B108" s="41" t="s">
        <v>352</v>
      </c>
      <c r="C108" s="41" t="s">
        <v>27</v>
      </c>
      <c r="D108" s="15" t="s">
        <v>84</v>
      </c>
      <c r="E108" s="41" t="s">
        <v>341</v>
      </c>
      <c r="F108" s="15" t="s">
        <v>353</v>
      </c>
      <c r="G108" s="15" t="str">
        <f t="shared" si="8"/>
        <v>6.41/km</v>
      </c>
      <c r="H108" s="16">
        <f t="shared" si="9"/>
        <v>0.02274305555555556</v>
      </c>
      <c r="I108" s="16">
        <f>F108-INDEX($F$5:$F$262,MATCH(D108,$D$5:$D$262,0))</f>
        <v>0.016446759259259265</v>
      </c>
    </row>
    <row r="109" spans="1:9" ht="15" customHeight="1">
      <c r="A109" s="15">
        <v>105</v>
      </c>
      <c r="B109" s="41" t="s">
        <v>354</v>
      </c>
      <c r="C109" s="41" t="s">
        <v>22</v>
      </c>
      <c r="D109" s="15" t="s">
        <v>84</v>
      </c>
      <c r="E109" s="41" t="s">
        <v>123</v>
      </c>
      <c r="F109" s="15" t="s">
        <v>355</v>
      </c>
      <c r="G109" s="15" t="str">
        <f t="shared" si="8"/>
        <v>6.42/km</v>
      </c>
      <c r="H109" s="16">
        <f t="shared" si="9"/>
        <v>0.02292824074074074</v>
      </c>
      <c r="I109" s="16">
        <f>F109-INDEX($F$5:$F$262,MATCH(D109,$D$5:$D$262,0))</f>
        <v>0.016631944444444442</v>
      </c>
    </row>
    <row r="110" spans="1:9" ht="15" customHeight="1">
      <c r="A110" s="15">
        <v>106</v>
      </c>
      <c r="B110" s="41" t="s">
        <v>356</v>
      </c>
      <c r="C110" s="41" t="s">
        <v>34</v>
      </c>
      <c r="D110" s="15" t="s">
        <v>143</v>
      </c>
      <c r="E110" s="41" t="s">
        <v>245</v>
      </c>
      <c r="F110" s="15" t="s">
        <v>357</v>
      </c>
      <c r="G110" s="15" t="str">
        <f t="shared" si="8"/>
        <v>6.44/km</v>
      </c>
      <c r="H110" s="16">
        <f t="shared" si="9"/>
        <v>0.02306712962962963</v>
      </c>
      <c r="I110" s="16">
        <f>F110-INDEX($F$5:$F$262,MATCH(D110,$D$5:$D$262,0))</f>
        <v>0.013564814814814807</v>
      </c>
    </row>
    <row r="111" spans="1:9" ht="15" customHeight="1">
      <c r="A111" s="15">
        <v>107</v>
      </c>
      <c r="B111" s="41" t="s">
        <v>358</v>
      </c>
      <c r="C111" s="41" t="s">
        <v>359</v>
      </c>
      <c r="D111" s="15" t="s">
        <v>109</v>
      </c>
      <c r="E111" s="41" t="s">
        <v>292</v>
      </c>
      <c r="F111" s="15" t="s">
        <v>360</v>
      </c>
      <c r="G111" s="15" t="str">
        <f t="shared" si="8"/>
        <v>6.45/km</v>
      </c>
      <c r="H111" s="16">
        <f t="shared" si="9"/>
        <v>0.02325231481481482</v>
      </c>
      <c r="I111" s="16">
        <f>F111-INDEX($F$5:$F$262,MATCH(D111,$D$5:$D$262,0))</f>
        <v>0.01528935185185186</v>
      </c>
    </row>
    <row r="112" spans="1:9" ht="15" customHeight="1">
      <c r="A112" s="15">
        <v>108</v>
      </c>
      <c r="B112" s="41" t="s">
        <v>361</v>
      </c>
      <c r="C112" s="41" t="s">
        <v>15</v>
      </c>
      <c r="D112" s="15" t="s">
        <v>241</v>
      </c>
      <c r="E112" s="41" t="s">
        <v>341</v>
      </c>
      <c r="F112" s="15" t="s">
        <v>360</v>
      </c>
      <c r="G112" s="15" t="str">
        <f t="shared" si="8"/>
        <v>6.45/km</v>
      </c>
      <c r="H112" s="16">
        <f t="shared" si="9"/>
        <v>0.02325231481481482</v>
      </c>
      <c r="I112" s="16">
        <f>F112-INDEX($F$5:$F$262,MATCH(D112,$D$5:$D$262,0))</f>
        <v>0.008217592592592596</v>
      </c>
    </row>
    <row r="113" spans="1:9" ht="15" customHeight="1">
      <c r="A113" s="15">
        <v>109</v>
      </c>
      <c r="B113" s="41" t="s">
        <v>321</v>
      </c>
      <c r="C113" s="41" t="s">
        <v>24</v>
      </c>
      <c r="D113" s="15" t="s">
        <v>143</v>
      </c>
      <c r="E113" s="41" t="s">
        <v>77</v>
      </c>
      <c r="F113" s="15" t="s">
        <v>362</v>
      </c>
      <c r="G113" s="15" t="str">
        <f t="shared" si="8"/>
        <v>6.47/km</v>
      </c>
      <c r="H113" s="16">
        <f t="shared" si="9"/>
        <v>0.023472222222222224</v>
      </c>
      <c r="I113" s="16">
        <f>F113-INDEX($F$5:$F$262,MATCH(D113,$D$5:$D$262,0))</f>
        <v>0.013969907407407403</v>
      </c>
    </row>
    <row r="114" spans="1:9" ht="15" customHeight="1">
      <c r="A114" s="15">
        <v>110</v>
      </c>
      <c r="B114" s="41" t="s">
        <v>363</v>
      </c>
      <c r="C114" s="41" t="s">
        <v>55</v>
      </c>
      <c r="D114" s="15" t="s">
        <v>180</v>
      </c>
      <c r="E114" s="41" t="s">
        <v>231</v>
      </c>
      <c r="F114" s="15" t="s">
        <v>364</v>
      </c>
      <c r="G114" s="15" t="str">
        <f t="shared" si="8"/>
        <v>6.48/km</v>
      </c>
      <c r="H114" s="16">
        <f t="shared" si="9"/>
        <v>0.02362268518518518</v>
      </c>
      <c r="I114" s="16">
        <f>F114-INDEX($F$5:$F$262,MATCH(D114,$D$5:$D$262,0))</f>
        <v>0.012546296296296292</v>
      </c>
    </row>
    <row r="115" spans="1:9" ht="15" customHeight="1">
      <c r="A115" s="15">
        <v>111</v>
      </c>
      <c r="B115" s="41" t="s">
        <v>365</v>
      </c>
      <c r="C115" s="41" t="s">
        <v>216</v>
      </c>
      <c r="D115" s="15" t="s">
        <v>106</v>
      </c>
      <c r="E115" s="41" t="s">
        <v>176</v>
      </c>
      <c r="F115" s="15" t="s">
        <v>366</v>
      </c>
      <c r="G115" s="15" t="str">
        <f t="shared" si="8"/>
        <v>6.49/km</v>
      </c>
      <c r="H115" s="16">
        <f t="shared" si="9"/>
        <v>0.023726851851851857</v>
      </c>
      <c r="I115" s="16">
        <f>F115-INDEX($F$5:$F$262,MATCH(D115,$D$5:$D$262,0))</f>
        <v>0.016122685185185184</v>
      </c>
    </row>
    <row r="116" spans="1:9" ht="15" customHeight="1">
      <c r="A116" s="15">
        <v>112</v>
      </c>
      <c r="B116" s="41" t="s">
        <v>367</v>
      </c>
      <c r="C116" s="41" t="s">
        <v>45</v>
      </c>
      <c r="D116" s="15" t="s">
        <v>84</v>
      </c>
      <c r="E116" s="41" t="s">
        <v>176</v>
      </c>
      <c r="F116" s="15" t="s">
        <v>368</v>
      </c>
      <c r="G116" s="15" t="str">
        <f t="shared" si="8"/>
        <v>6.49/km</v>
      </c>
      <c r="H116" s="16">
        <f t="shared" si="9"/>
        <v>0.023738425925925923</v>
      </c>
      <c r="I116" s="16">
        <f>F116-INDEX($F$5:$F$262,MATCH(D116,$D$5:$D$262,0))</f>
        <v>0.017442129629629627</v>
      </c>
    </row>
    <row r="117" spans="1:9" ht="15" customHeight="1">
      <c r="A117" s="15">
        <v>113</v>
      </c>
      <c r="B117" s="41" t="s">
        <v>369</v>
      </c>
      <c r="C117" s="41" t="s">
        <v>25</v>
      </c>
      <c r="D117" s="15" t="s">
        <v>84</v>
      </c>
      <c r="E117" s="41" t="s">
        <v>231</v>
      </c>
      <c r="F117" s="15" t="s">
        <v>370</v>
      </c>
      <c r="G117" s="15" t="str">
        <f t="shared" si="8"/>
        <v>6.53/km</v>
      </c>
      <c r="H117" s="16">
        <f t="shared" si="9"/>
        <v>0.024247685185185188</v>
      </c>
      <c r="I117" s="16">
        <f>F117-INDEX($F$5:$F$262,MATCH(D117,$D$5:$D$262,0))</f>
        <v>0.01795138888888889</v>
      </c>
    </row>
    <row r="118" spans="1:9" ht="15" customHeight="1">
      <c r="A118" s="15">
        <v>114</v>
      </c>
      <c r="B118" s="41" t="s">
        <v>371</v>
      </c>
      <c r="C118" s="41" t="s">
        <v>45</v>
      </c>
      <c r="D118" s="15" t="s">
        <v>106</v>
      </c>
      <c r="E118" s="41" t="s">
        <v>372</v>
      </c>
      <c r="F118" s="15" t="s">
        <v>373</v>
      </c>
      <c r="G118" s="15" t="str">
        <f t="shared" si="8"/>
        <v>6.59/km</v>
      </c>
      <c r="H118" s="16">
        <f t="shared" si="9"/>
        <v>0.025023148148148152</v>
      </c>
      <c r="I118" s="16">
        <f>F118-INDEX($F$5:$F$262,MATCH(D118,$D$5:$D$262,0))</f>
        <v>0.01741898148148148</v>
      </c>
    </row>
    <row r="119" spans="1:9" ht="15" customHeight="1">
      <c r="A119" s="15">
        <v>115</v>
      </c>
      <c r="B119" s="41" t="s">
        <v>374</v>
      </c>
      <c r="C119" s="41" t="s">
        <v>33</v>
      </c>
      <c r="D119" s="15" t="s">
        <v>204</v>
      </c>
      <c r="E119" s="41" t="s">
        <v>114</v>
      </c>
      <c r="F119" s="15" t="s">
        <v>375</v>
      </c>
      <c r="G119" s="15" t="str">
        <f t="shared" si="8"/>
        <v>6.59/km</v>
      </c>
      <c r="H119" s="16">
        <f t="shared" si="9"/>
        <v>0.025034722222222226</v>
      </c>
      <c r="I119" s="16">
        <f>F119-INDEX($F$5:$F$262,MATCH(D119,$D$5:$D$262,0))</f>
        <v>0.01262731481481482</v>
      </c>
    </row>
    <row r="120" spans="1:9" ht="15" customHeight="1">
      <c r="A120" s="15">
        <v>116</v>
      </c>
      <c r="B120" s="41" t="s">
        <v>376</v>
      </c>
      <c r="C120" s="41" t="s">
        <v>377</v>
      </c>
      <c r="D120" s="15" t="s">
        <v>275</v>
      </c>
      <c r="E120" s="41" t="s">
        <v>378</v>
      </c>
      <c r="F120" s="15" t="s">
        <v>379</v>
      </c>
      <c r="G120" s="15" t="str">
        <f t="shared" si="8"/>
        <v>7.02/km</v>
      </c>
      <c r="H120" s="16">
        <f t="shared" si="9"/>
        <v>0.02546296296296297</v>
      </c>
      <c r="I120" s="16">
        <f>F120-INDEX($F$5:$F$262,MATCH(D120,$D$5:$D$262,0))</f>
        <v>0.008784722222222228</v>
      </c>
    </row>
    <row r="121" spans="1:9" ht="15" customHeight="1">
      <c r="A121" s="15">
        <v>117</v>
      </c>
      <c r="B121" s="41" t="s">
        <v>380</v>
      </c>
      <c r="C121" s="41" t="s">
        <v>15</v>
      </c>
      <c r="D121" s="15" t="s">
        <v>106</v>
      </c>
      <c r="E121" s="41" t="s">
        <v>378</v>
      </c>
      <c r="F121" s="15" t="s">
        <v>381</v>
      </c>
      <c r="G121" s="15" t="str">
        <f t="shared" si="8"/>
        <v>7.02/km</v>
      </c>
      <c r="H121" s="16">
        <f t="shared" si="9"/>
        <v>0.025474537037037035</v>
      </c>
      <c r="I121" s="16">
        <f>F121-INDEX($F$5:$F$262,MATCH(D121,$D$5:$D$262,0))</f>
        <v>0.017870370370370363</v>
      </c>
    </row>
    <row r="122" spans="1:9" ht="15" customHeight="1">
      <c r="A122" s="15">
        <v>118</v>
      </c>
      <c r="B122" s="41" t="s">
        <v>382</v>
      </c>
      <c r="C122" s="41" t="s">
        <v>94</v>
      </c>
      <c r="D122" s="15" t="s">
        <v>95</v>
      </c>
      <c r="E122" s="41" t="s">
        <v>466</v>
      </c>
      <c r="F122" s="15" t="s">
        <v>383</v>
      </c>
      <c r="G122" s="15" t="str">
        <f t="shared" si="8"/>
        <v>7.05/km</v>
      </c>
      <c r="H122" s="16">
        <f t="shared" si="9"/>
        <v>0.02575231481481482</v>
      </c>
      <c r="I122" s="16">
        <f>F122-INDEX($F$5:$F$262,MATCH(D122,$D$5:$D$262,0))</f>
        <v>0.0188888888888889</v>
      </c>
    </row>
    <row r="123" spans="1:9" ht="15" customHeight="1">
      <c r="A123" s="15">
        <v>119</v>
      </c>
      <c r="B123" s="41" t="s">
        <v>384</v>
      </c>
      <c r="C123" s="41" t="s">
        <v>31</v>
      </c>
      <c r="D123" s="15" t="s">
        <v>106</v>
      </c>
      <c r="E123" s="41" t="s">
        <v>91</v>
      </c>
      <c r="F123" s="15" t="s">
        <v>385</v>
      </c>
      <c r="G123" s="15" t="str">
        <f t="shared" si="8"/>
        <v>7.09/km</v>
      </c>
      <c r="H123" s="16">
        <f t="shared" si="9"/>
        <v>0.026307870370370367</v>
      </c>
      <c r="I123" s="16">
        <f>F123-INDEX($F$5:$F$262,MATCH(D123,$D$5:$D$262,0))</f>
        <v>0.018703703703703695</v>
      </c>
    </row>
    <row r="124" spans="1:9" ht="15" customHeight="1">
      <c r="A124" s="15">
        <v>120</v>
      </c>
      <c r="B124" s="41" t="s">
        <v>386</v>
      </c>
      <c r="C124" s="41" t="s">
        <v>15</v>
      </c>
      <c r="D124" s="15" t="s">
        <v>109</v>
      </c>
      <c r="E124" s="41" t="s">
        <v>350</v>
      </c>
      <c r="F124" s="15" t="s">
        <v>387</v>
      </c>
      <c r="G124" s="15" t="str">
        <f t="shared" si="8"/>
        <v>7.09/km</v>
      </c>
      <c r="H124" s="16">
        <f t="shared" si="9"/>
        <v>0.026342592592592588</v>
      </c>
      <c r="I124" s="16">
        <f>F124-INDEX($F$5:$F$262,MATCH(D124,$D$5:$D$262,0))</f>
        <v>0.018379629629629628</v>
      </c>
    </row>
    <row r="125" spans="1:9" ht="15" customHeight="1">
      <c r="A125" s="15">
        <v>121</v>
      </c>
      <c r="B125" s="41" t="s">
        <v>388</v>
      </c>
      <c r="C125" s="41" t="s">
        <v>16</v>
      </c>
      <c r="D125" s="15" t="s">
        <v>106</v>
      </c>
      <c r="E125" s="41" t="s">
        <v>463</v>
      </c>
      <c r="F125" s="15" t="s">
        <v>389</v>
      </c>
      <c r="G125" s="15" t="str">
        <f t="shared" si="8"/>
        <v>7.11/km</v>
      </c>
      <c r="H125" s="16">
        <f t="shared" si="9"/>
        <v>0.026550925925925926</v>
      </c>
      <c r="I125" s="16">
        <f>F125-INDEX($F$5:$F$262,MATCH(D125,$D$5:$D$262,0))</f>
        <v>0.018946759259259253</v>
      </c>
    </row>
    <row r="126" spans="1:9" ht="15" customHeight="1">
      <c r="A126" s="15">
        <v>122</v>
      </c>
      <c r="B126" s="41" t="s">
        <v>327</v>
      </c>
      <c r="C126" s="41" t="s">
        <v>34</v>
      </c>
      <c r="D126" s="15" t="s">
        <v>65</v>
      </c>
      <c r="E126" s="41" t="s">
        <v>467</v>
      </c>
      <c r="F126" s="15" t="s">
        <v>390</v>
      </c>
      <c r="G126" s="15" t="str">
        <f t="shared" si="8"/>
        <v>7.13/km</v>
      </c>
      <c r="H126" s="16">
        <f t="shared" si="9"/>
        <v>0.026875000000000007</v>
      </c>
      <c r="I126" s="16">
        <f>F126-INDEX($F$5:$F$262,MATCH(D126,$D$5:$D$262,0))</f>
        <v>0.026875000000000007</v>
      </c>
    </row>
    <row r="127" spans="1:9" ht="15" customHeight="1">
      <c r="A127" s="15">
        <v>123</v>
      </c>
      <c r="B127" s="41" t="s">
        <v>327</v>
      </c>
      <c r="C127" s="41" t="s">
        <v>56</v>
      </c>
      <c r="D127" s="15" t="s">
        <v>109</v>
      </c>
      <c r="E127" s="41" t="s">
        <v>467</v>
      </c>
      <c r="F127" s="15" t="s">
        <v>391</v>
      </c>
      <c r="G127" s="15" t="str">
        <f t="shared" si="8"/>
        <v>7.14/km</v>
      </c>
      <c r="H127" s="16">
        <f t="shared" si="9"/>
        <v>0.026898148148148147</v>
      </c>
      <c r="I127" s="16">
        <f>F127-INDEX($F$5:$F$262,MATCH(D127,$D$5:$D$262,0))</f>
        <v>0.018935185185185187</v>
      </c>
    </row>
    <row r="128" spans="1:9" ht="15" customHeight="1">
      <c r="A128" s="15">
        <v>124</v>
      </c>
      <c r="B128" s="41" t="s">
        <v>392</v>
      </c>
      <c r="C128" s="41" t="s">
        <v>12</v>
      </c>
      <c r="D128" s="15" t="s">
        <v>143</v>
      </c>
      <c r="E128" s="41" t="s">
        <v>393</v>
      </c>
      <c r="F128" s="15" t="s">
        <v>394</v>
      </c>
      <c r="G128" s="15" t="str">
        <f t="shared" si="8"/>
        <v>7.15/km</v>
      </c>
      <c r="H128" s="16">
        <f t="shared" si="9"/>
        <v>0.02701388888888889</v>
      </c>
      <c r="I128" s="16">
        <f>F128-INDEX($F$5:$F$262,MATCH(D128,$D$5:$D$262,0))</f>
        <v>0.01751157407407407</v>
      </c>
    </row>
    <row r="129" spans="1:9" ht="15" customHeight="1">
      <c r="A129" s="15">
        <v>125</v>
      </c>
      <c r="B129" s="41" t="s">
        <v>395</v>
      </c>
      <c r="C129" s="41" t="s">
        <v>396</v>
      </c>
      <c r="D129" s="15" t="s">
        <v>180</v>
      </c>
      <c r="E129" s="41" t="s">
        <v>397</v>
      </c>
      <c r="F129" s="15" t="s">
        <v>398</v>
      </c>
      <c r="G129" s="15" t="str">
        <f t="shared" si="8"/>
        <v>7.15/km</v>
      </c>
      <c r="H129" s="16">
        <f t="shared" si="9"/>
        <v>0.027071759259259257</v>
      </c>
      <c r="I129" s="16">
        <f>F129-INDEX($F$5:$F$262,MATCH(D129,$D$5:$D$262,0))</f>
        <v>0.015995370370370368</v>
      </c>
    </row>
    <row r="130" spans="1:9" ht="15" customHeight="1">
      <c r="A130" s="15">
        <v>126</v>
      </c>
      <c r="B130" s="41" t="s">
        <v>399</v>
      </c>
      <c r="C130" s="41" t="s">
        <v>53</v>
      </c>
      <c r="D130" s="15" t="s">
        <v>180</v>
      </c>
      <c r="E130" s="41" t="s">
        <v>322</v>
      </c>
      <c r="F130" s="15" t="s">
        <v>400</v>
      </c>
      <c r="G130" s="15" t="str">
        <f t="shared" si="8"/>
        <v>7.17/km</v>
      </c>
      <c r="H130" s="16">
        <f t="shared" si="9"/>
        <v>0.027314814814814816</v>
      </c>
      <c r="I130" s="16">
        <f>F130-INDEX($F$5:$F$262,MATCH(D130,$D$5:$D$262,0))</f>
        <v>0.016238425925925927</v>
      </c>
    </row>
    <row r="131" spans="1:9" ht="15" customHeight="1">
      <c r="A131" s="15">
        <v>127</v>
      </c>
      <c r="B131" s="41" t="s">
        <v>401</v>
      </c>
      <c r="C131" s="41" t="s">
        <v>43</v>
      </c>
      <c r="D131" s="15" t="s">
        <v>109</v>
      </c>
      <c r="E131" s="41" t="s">
        <v>402</v>
      </c>
      <c r="F131" s="15" t="s">
        <v>403</v>
      </c>
      <c r="G131" s="15" t="str">
        <f t="shared" si="8"/>
        <v>7.23/km</v>
      </c>
      <c r="H131" s="16">
        <f t="shared" si="9"/>
        <v>0.028043981481481486</v>
      </c>
      <c r="I131" s="16">
        <f>F131-INDEX($F$5:$F$262,MATCH(D131,$D$5:$D$262,0))</f>
        <v>0.020081018518518526</v>
      </c>
    </row>
    <row r="132" spans="1:9" ht="15" customHeight="1">
      <c r="A132" s="15">
        <v>128</v>
      </c>
      <c r="B132" s="41" t="s">
        <v>404</v>
      </c>
      <c r="C132" s="41" t="s">
        <v>38</v>
      </c>
      <c r="D132" s="15" t="s">
        <v>291</v>
      </c>
      <c r="E132" s="41" t="s">
        <v>405</v>
      </c>
      <c r="F132" s="15" t="s">
        <v>406</v>
      </c>
      <c r="G132" s="15" t="str">
        <f t="shared" si="8"/>
        <v>7.24/km</v>
      </c>
      <c r="H132" s="16">
        <f t="shared" si="9"/>
        <v>0.028275462962962964</v>
      </c>
      <c r="I132" s="16">
        <f>F132-INDEX($F$5:$F$262,MATCH(D132,$D$5:$D$262,0))</f>
        <v>0.010127314814814818</v>
      </c>
    </row>
    <row r="133" spans="1:9" ht="15" customHeight="1">
      <c r="A133" s="15">
        <v>129</v>
      </c>
      <c r="B133" s="41" t="s">
        <v>407</v>
      </c>
      <c r="C133" s="41" t="s">
        <v>21</v>
      </c>
      <c r="D133" s="15" t="s">
        <v>106</v>
      </c>
      <c r="E133" s="41" t="s">
        <v>459</v>
      </c>
      <c r="F133" s="15" t="s">
        <v>408</v>
      </c>
      <c r="G133" s="15" t="str">
        <f t="shared" si="8"/>
        <v>7.25/km</v>
      </c>
      <c r="H133" s="16">
        <f t="shared" si="9"/>
        <v>0.028287037037037038</v>
      </c>
      <c r="I133" s="16">
        <f>F133-INDEX($F$5:$F$262,MATCH(D133,$D$5:$D$262,0))</f>
        <v>0.020682870370370365</v>
      </c>
    </row>
    <row r="134" spans="1:9" ht="15" customHeight="1">
      <c r="A134" s="15">
        <v>130</v>
      </c>
      <c r="B134" s="41" t="s">
        <v>409</v>
      </c>
      <c r="C134" s="41" t="s">
        <v>305</v>
      </c>
      <c r="D134" s="15" t="s">
        <v>306</v>
      </c>
      <c r="E134" s="41" t="s">
        <v>114</v>
      </c>
      <c r="F134" s="15" t="s">
        <v>410</v>
      </c>
      <c r="G134" s="15" t="str">
        <f t="shared" si="8"/>
        <v>7.26/km</v>
      </c>
      <c r="H134" s="16">
        <f t="shared" si="9"/>
        <v>0.02849537037037037</v>
      </c>
      <c r="I134" s="16">
        <f>F134-INDEX($F$5:$F$262,MATCH(D134,$D$5:$D$262,0))</f>
        <v>0.009178240740740744</v>
      </c>
    </row>
    <row r="135" spans="1:9" ht="15" customHeight="1">
      <c r="A135" s="15">
        <v>131</v>
      </c>
      <c r="B135" s="41" t="s">
        <v>411</v>
      </c>
      <c r="C135" s="41" t="s">
        <v>19</v>
      </c>
      <c r="D135" s="15" t="s">
        <v>143</v>
      </c>
      <c r="E135" s="41" t="s">
        <v>114</v>
      </c>
      <c r="F135" s="15" t="s">
        <v>410</v>
      </c>
      <c r="G135" s="15" t="str">
        <f t="shared" si="8"/>
        <v>7.26/km</v>
      </c>
      <c r="H135" s="16">
        <f t="shared" si="9"/>
        <v>0.02849537037037037</v>
      </c>
      <c r="I135" s="16">
        <f>F135-INDEX($F$5:$F$262,MATCH(D135,$D$5:$D$262,0))</f>
        <v>0.018993055555555548</v>
      </c>
    </row>
    <row r="136" spans="1:9" ht="15" customHeight="1">
      <c r="A136" s="15">
        <v>132</v>
      </c>
      <c r="B136" s="41" t="s">
        <v>412</v>
      </c>
      <c r="C136" s="41" t="s">
        <v>20</v>
      </c>
      <c r="D136" s="15" t="s">
        <v>241</v>
      </c>
      <c r="E136" s="41" t="s">
        <v>77</v>
      </c>
      <c r="F136" s="15" t="s">
        <v>413</v>
      </c>
      <c r="G136" s="15" t="str">
        <f t="shared" si="8"/>
        <v>7.30/km</v>
      </c>
      <c r="H136" s="16">
        <f t="shared" si="9"/>
        <v>0.028923611111111112</v>
      </c>
      <c r="I136" s="16">
        <f>F136-INDEX($F$5:$F$262,MATCH(D136,$D$5:$D$262,0))</f>
        <v>0.013888888888888888</v>
      </c>
    </row>
    <row r="137" spans="1:9" ht="15" customHeight="1">
      <c r="A137" s="15">
        <v>133</v>
      </c>
      <c r="B137" s="41" t="s">
        <v>414</v>
      </c>
      <c r="C137" s="41" t="s">
        <v>36</v>
      </c>
      <c r="D137" s="15" t="s">
        <v>109</v>
      </c>
      <c r="E137" s="41" t="s">
        <v>402</v>
      </c>
      <c r="F137" s="15" t="s">
        <v>415</v>
      </c>
      <c r="G137" s="15" t="str">
        <f t="shared" si="8"/>
        <v>7.30/km</v>
      </c>
      <c r="H137" s="16">
        <f t="shared" si="9"/>
        <v>0.029004629629629634</v>
      </c>
      <c r="I137" s="16">
        <f>F137-INDEX($F$5:$F$262,MATCH(D137,$D$5:$D$262,0))</f>
        <v>0.021041666666666674</v>
      </c>
    </row>
    <row r="138" spans="1:9" ht="15" customHeight="1">
      <c r="A138" s="15">
        <v>134</v>
      </c>
      <c r="B138" s="41" t="s">
        <v>416</v>
      </c>
      <c r="C138" s="41" t="s">
        <v>417</v>
      </c>
      <c r="D138" s="15" t="s">
        <v>306</v>
      </c>
      <c r="E138" s="41" t="s">
        <v>322</v>
      </c>
      <c r="F138" s="15" t="s">
        <v>418</v>
      </c>
      <c r="G138" s="15" t="str">
        <f t="shared" si="8"/>
        <v>7.30/km</v>
      </c>
      <c r="H138" s="16">
        <f t="shared" si="9"/>
        <v>0.029027777777777774</v>
      </c>
      <c r="I138" s="16">
        <f>F138-INDEX($F$5:$F$262,MATCH(D138,$D$5:$D$262,0))</f>
        <v>0.009710648148148149</v>
      </c>
    </row>
    <row r="139" spans="1:9" ht="15" customHeight="1">
      <c r="A139" s="15">
        <v>135</v>
      </c>
      <c r="B139" s="41" t="s">
        <v>419</v>
      </c>
      <c r="C139" s="41" t="s">
        <v>47</v>
      </c>
      <c r="D139" s="15" t="s">
        <v>143</v>
      </c>
      <c r="E139" s="41" t="s">
        <v>461</v>
      </c>
      <c r="F139" s="15" t="s">
        <v>420</v>
      </c>
      <c r="G139" s="15" t="str">
        <f t="shared" si="8"/>
        <v>7.39/km</v>
      </c>
      <c r="H139" s="16">
        <f t="shared" si="9"/>
        <v>0.030173611111111113</v>
      </c>
      <c r="I139" s="16">
        <f>F139-INDEX($F$5:$F$262,MATCH(D139,$D$5:$D$262,0))</f>
        <v>0.020671296296296292</v>
      </c>
    </row>
    <row r="140" spans="1:9" ht="15" customHeight="1">
      <c r="A140" s="15">
        <v>136</v>
      </c>
      <c r="B140" s="41" t="s">
        <v>71</v>
      </c>
      <c r="C140" s="41" t="s">
        <v>13</v>
      </c>
      <c r="D140" s="15" t="s">
        <v>143</v>
      </c>
      <c r="E140" s="41" t="s">
        <v>461</v>
      </c>
      <c r="F140" s="15" t="s">
        <v>421</v>
      </c>
      <c r="G140" s="15" t="str">
        <f t="shared" si="8"/>
        <v>7.39/km</v>
      </c>
      <c r="H140" s="16">
        <f t="shared" si="9"/>
        <v>0.030185185185185186</v>
      </c>
      <c r="I140" s="16">
        <f>F140-INDEX($F$5:$F$262,MATCH(D140,$D$5:$D$262,0))</f>
        <v>0.020682870370370365</v>
      </c>
    </row>
    <row r="141" spans="1:9" ht="15" customHeight="1">
      <c r="A141" s="15">
        <v>137</v>
      </c>
      <c r="B141" s="41" t="s">
        <v>422</v>
      </c>
      <c r="C141" s="41" t="s">
        <v>423</v>
      </c>
      <c r="D141" s="15" t="s">
        <v>160</v>
      </c>
      <c r="E141" s="41" t="s">
        <v>424</v>
      </c>
      <c r="F141" s="15" t="s">
        <v>425</v>
      </c>
      <c r="G141" s="15" t="str">
        <f t="shared" si="8"/>
        <v>7.40/km</v>
      </c>
      <c r="H141" s="16">
        <f t="shared" si="9"/>
        <v>0.030289351851851855</v>
      </c>
      <c r="I141" s="16">
        <f>F141-INDEX($F$5:$F$262,MATCH(D141,$D$5:$D$262,0))</f>
        <v>0.02039351851851852</v>
      </c>
    </row>
    <row r="142" spans="1:9" ht="15" customHeight="1">
      <c r="A142" s="15">
        <v>138</v>
      </c>
      <c r="B142" s="41" t="s">
        <v>426</v>
      </c>
      <c r="C142" s="41" t="s">
        <v>18</v>
      </c>
      <c r="D142" s="15" t="s">
        <v>84</v>
      </c>
      <c r="E142" s="41" t="s">
        <v>114</v>
      </c>
      <c r="F142" s="15" t="s">
        <v>427</v>
      </c>
      <c r="G142" s="15" t="str">
        <f t="shared" si="8"/>
        <v>7.42/km</v>
      </c>
      <c r="H142" s="16">
        <f t="shared" si="9"/>
        <v>0.030520833333333334</v>
      </c>
      <c r="I142" s="16">
        <f>F142-INDEX($F$5:$F$262,MATCH(D142,$D$5:$D$262,0))</f>
        <v>0.024224537037037037</v>
      </c>
    </row>
    <row r="143" spans="1:9" ht="15" customHeight="1">
      <c r="A143" s="15">
        <v>139</v>
      </c>
      <c r="B143" s="41" t="s">
        <v>428</v>
      </c>
      <c r="C143" s="41" t="s">
        <v>429</v>
      </c>
      <c r="D143" s="15" t="s">
        <v>180</v>
      </c>
      <c r="E143" s="41" t="s">
        <v>114</v>
      </c>
      <c r="F143" s="15" t="s">
        <v>427</v>
      </c>
      <c r="G143" s="15" t="str">
        <f t="shared" si="8"/>
        <v>7.42/km</v>
      </c>
      <c r="H143" s="16">
        <f t="shared" si="9"/>
        <v>0.030520833333333334</v>
      </c>
      <c r="I143" s="16">
        <f>F143-INDEX($F$5:$F$262,MATCH(D143,$D$5:$D$262,0))</f>
        <v>0.019444444444444445</v>
      </c>
    </row>
    <row r="144" spans="1:9" ht="15" customHeight="1">
      <c r="A144" s="15">
        <v>140</v>
      </c>
      <c r="B144" s="41" t="s">
        <v>430</v>
      </c>
      <c r="C144" s="41" t="s">
        <v>58</v>
      </c>
      <c r="D144" s="15" t="s">
        <v>275</v>
      </c>
      <c r="E144" s="41" t="s">
        <v>337</v>
      </c>
      <c r="F144" s="15" t="s">
        <v>431</v>
      </c>
      <c r="G144" s="15" t="str">
        <f t="shared" si="8"/>
        <v>7.52/km</v>
      </c>
      <c r="H144" s="16">
        <f t="shared" si="9"/>
        <v>0.03178240740740741</v>
      </c>
      <c r="I144" s="16">
        <f>F144-INDEX($F$5:$F$262,MATCH(D144,$D$5:$D$262,0))</f>
        <v>0.015104166666666669</v>
      </c>
    </row>
    <row r="145" spans="1:9" ht="15" customHeight="1">
      <c r="A145" s="15">
        <v>141</v>
      </c>
      <c r="B145" s="41" t="s">
        <v>432</v>
      </c>
      <c r="C145" s="41" t="s">
        <v>30</v>
      </c>
      <c r="D145" s="15" t="s">
        <v>106</v>
      </c>
      <c r="E145" s="41" t="s">
        <v>459</v>
      </c>
      <c r="F145" s="15" t="s">
        <v>433</v>
      </c>
      <c r="G145" s="15" t="str">
        <f t="shared" si="8"/>
        <v>7.52/km</v>
      </c>
      <c r="H145" s="16">
        <f t="shared" si="9"/>
        <v>0.03179398148148148</v>
      </c>
      <c r="I145" s="16">
        <f>F145-INDEX($F$5:$F$262,MATCH(D145,$D$5:$D$262,0))</f>
        <v>0.024189814814814803</v>
      </c>
    </row>
    <row r="146" spans="1:9" ht="15" customHeight="1">
      <c r="A146" s="15">
        <v>142</v>
      </c>
      <c r="B146" s="41" t="s">
        <v>434</v>
      </c>
      <c r="C146" s="41" t="s">
        <v>435</v>
      </c>
      <c r="D146" s="15" t="s">
        <v>436</v>
      </c>
      <c r="E146" s="41" t="s">
        <v>341</v>
      </c>
      <c r="F146" s="15" t="s">
        <v>437</v>
      </c>
      <c r="G146" s="15" t="str">
        <f t="shared" si="8"/>
        <v>8.04/km</v>
      </c>
      <c r="H146" s="16">
        <f t="shared" si="9"/>
        <v>0.03328703703703703</v>
      </c>
      <c r="I146" s="16">
        <f>F146-INDEX($F$5:$F$262,MATCH(D146,$D$5:$D$262,0))</f>
        <v>0</v>
      </c>
    </row>
    <row r="147" spans="1:9" ht="15" customHeight="1">
      <c r="A147" s="15">
        <v>143</v>
      </c>
      <c r="B147" s="41" t="s">
        <v>438</v>
      </c>
      <c r="C147" s="41" t="s">
        <v>439</v>
      </c>
      <c r="D147" s="15" t="s">
        <v>204</v>
      </c>
      <c r="E147" s="41" t="s">
        <v>460</v>
      </c>
      <c r="F147" s="15" t="s">
        <v>440</v>
      </c>
      <c r="G147" s="15" t="str">
        <f t="shared" si="8"/>
        <v>8.04/km</v>
      </c>
      <c r="H147" s="16">
        <f t="shared" si="9"/>
        <v>0.03332175925925926</v>
      </c>
      <c r="I147" s="16">
        <f>F147-INDEX($F$5:$F$262,MATCH(D147,$D$5:$D$262,0))</f>
        <v>0.020914351851851858</v>
      </c>
    </row>
    <row r="148" spans="1:9" ht="15" customHeight="1">
      <c r="A148" s="15">
        <v>144</v>
      </c>
      <c r="B148" s="41" t="s">
        <v>441</v>
      </c>
      <c r="C148" s="41" t="s">
        <v>442</v>
      </c>
      <c r="D148" s="15" t="s">
        <v>199</v>
      </c>
      <c r="E148" s="41" t="s">
        <v>460</v>
      </c>
      <c r="F148" s="15" t="s">
        <v>443</v>
      </c>
      <c r="G148" s="15" t="str">
        <f t="shared" si="8"/>
        <v>8.37/km</v>
      </c>
      <c r="H148" s="16">
        <f t="shared" si="9"/>
        <v>0.037557870370370366</v>
      </c>
      <c r="I148" s="16">
        <f>F148-INDEX($F$5:$F$262,MATCH(D148,$D$5:$D$262,0))</f>
        <v>0.025393518518518517</v>
      </c>
    </row>
    <row r="149" spans="1:9" ht="15" customHeight="1">
      <c r="A149" s="15">
        <v>145</v>
      </c>
      <c r="B149" s="41" t="s">
        <v>444</v>
      </c>
      <c r="C149" s="41" t="s">
        <v>37</v>
      </c>
      <c r="D149" s="15" t="s">
        <v>306</v>
      </c>
      <c r="E149" s="41" t="s">
        <v>176</v>
      </c>
      <c r="F149" s="15" t="s">
        <v>445</v>
      </c>
      <c r="G149" s="15" t="str">
        <f t="shared" si="8"/>
        <v>8.38/km</v>
      </c>
      <c r="H149" s="16">
        <f t="shared" si="9"/>
        <v>0.03763888888888889</v>
      </c>
      <c r="I149" s="16">
        <f>F149-INDEX($F$5:$F$262,MATCH(D149,$D$5:$D$262,0))</f>
        <v>0.018321759259259267</v>
      </c>
    </row>
    <row r="150" spans="1:9" ht="15" customHeight="1">
      <c r="A150" s="15">
        <v>146</v>
      </c>
      <c r="B150" s="41" t="s">
        <v>446</v>
      </c>
      <c r="C150" s="41" t="s">
        <v>305</v>
      </c>
      <c r="D150" s="15" t="s">
        <v>275</v>
      </c>
      <c r="E150" s="41" t="s">
        <v>468</v>
      </c>
      <c r="F150" s="15" t="s">
        <v>447</v>
      </c>
      <c r="G150" s="15" t="str">
        <f t="shared" si="8"/>
        <v>9.19/km</v>
      </c>
      <c r="H150" s="16">
        <f t="shared" si="9"/>
        <v>0.04282407407407407</v>
      </c>
      <c r="I150" s="16">
        <f>F150-INDEX($F$5:$F$262,MATCH(D150,$D$5:$D$262,0))</f>
        <v>0.026145833333333333</v>
      </c>
    </row>
    <row r="151" spans="1:9" ht="15" customHeight="1">
      <c r="A151" s="15">
        <v>147</v>
      </c>
      <c r="B151" s="41" t="s">
        <v>448</v>
      </c>
      <c r="C151" s="41" t="s">
        <v>449</v>
      </c>
      <c r="D151" s="15" t="s">
        <v>106</v>
      </c>
      <c r="E151" s="41" t="s">
        <v>77</v>
      </c>
      <c r="F151" s="15" t="s">
        <v>450</v>
      </c>
      <c r="G151" s="15" t="str">
        <f t="shared" si="8"/>
        <v>9.19/km</v>
      </c>
      <c r="H151" s="16">
        <f t="shared" si="9"/>
        <v>0.04283564814814815</v>
      </c>
      <c r="I151" s="16">
        <f>F151-INDEX($F$5:$F$262,MATCH(D151,$D$5:$D$262,0))</f>
        <v>0.03523148148148148</v>
      </c>
    </row>
    <row r="152" spans="1:9" ht="15" customHeight="1">
      <c r="A152" s="15">
        <v>148</v>
      </c>
      <c r="B152" s="41" t="s">
        <v>451</v>
      </c>
      <c r="C152" s="41" t="s">
        <v>28</v>
      </c>
      <c r="D152" s="15" t="s">
        <v>109</v>
      </c>
      <c r="E152" s="41" t="s">
        <v>452</v>
      </c>
      <c r="F152" s="15" t="s">
        <v>453</v>
      </c>
      <c r="G152" s="15" t="str">
        <f t="shared" si="8"/>
        <v>9.22/km</v>
      </c>
      <c r="H152" s="16">
        <f t="shared" si="9"/>
        <v>0.04318287037037037</v>
      </c>
      <c r="I152" s="16">
        <f>F152-INDEX($F$5:$F$262,MATCH(D152,$D$5:$D$262,0))</f>
        <v>0.035219907407407415</v>
      </c>
    </row>
    <row r="153" spans="1:9" ht="15" customHeight="1">
      <c r="A153" s="23">
        <v>149</v>
      </c>
      <c r="B153" s="42" t="s">
        <v>454</v>
      </c>
      <c r="C153" s="42" t="s">
        <v>11</v>
      </c>
      <c r="D153" s="23" t="s">
        <v>109</v>
      </c>
      <c r="E153" s="42" t="s">
        <v>463</v>
      </c>
      <c r="F153" s="23" t="s">
        <v>455</v>
      </c>
      <c r="G153" s="23" t="str">
        <f t="shared" si="8"/>
        <v>10.02/km</v>
      </c>
      <c r="H153" s="24">
        <f t="shared" si="9"/>
        <v>0.04835648148148147</v>
      </c>
      <c r="I153" s="24">
        <f>F153-INDEX($F$5:$F$262,MATCH(D153,$D$5:$D$262,0))</f>
        <v>0.040393518518518516</v>
      </c>
    </row>
  </sheetData>
  <sheetProtection/>
  <autoFilter ref="A4:I15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Trail del Sorbo</v>
      </c>
      <c r="B1" s="36"/>
      <c r="C1" s="37"/>
    </row>
    <row r="2" spans="1:3" ht="24" customHeight="1">
      <c r="A2" s="38" t="str">
        <f>Individuale!A2</f>
        <v>1ª edizione</v>
      </c>
      <c r="B2" s="38"/>
      <c r="C2" s="38"/>
    </row>
    <row r="3" spans="1:3" ht="24" customHeight="1">
      <c r="A3" s="39" t="str">
        <f>Individuale!A3</f>
        <v>Valle del Sorbo - Formello (RM) Italia - Domenica 20/02/2017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5">
        <v>1</v>
      </c>
      <c r="B5" s="26" t="s">
        <v>114</v>
      </c>
      <c r="C5" s="46">
        <v>10</v>
      </c>
    </row>
    <row r="6" spans="1:3" ht="15" customHeight="1">
      <c r="A6" s="17">
        <v>2</v>
      </c>
      <c r="B6" s="18" t="s">
        <v>123</v>
      </c>
      <c r="C6" s="47">
        <v>9</v>
      </c>
    </row>
    <row r="7" spans="1:3" ht="15" customHeight="1">
      <c r="A7" s="17">
        <v>3</v>
      </c>
      <c r="B7" s="18" t="s">
        <v>460</v>
      </c>
      <c r="C7" s="47">
        <v>7</v>
      </c>
    </row>
    <row r="8" spans="1:3" ht="15" customHeight="1">
      <c r="A8" s="17">
        <v>4</v>
      </c>
      <c r="B8" s="18" t="s">
        <v>461</v>
      </c>
      <c r="C8" s="47">
        <v>6</v>
      </c>
    </row>
    <row r="9" spans="1:3" ht="15" customHeight="1">
      <c r="A9" s="17">
        <v>5</v>
      </c>
      <c r="B9" s="18" t="s">
        <v>176</v>
      </c>
      <c r="C9" s="47">
        <v>6</v>
      </c>
    </row>
    <row r="10" spans="1:3" ht="15" customHeight="1">
      <c r="A10" s="17">
        <v>6</v>
      </c>
      <c r="B10" s="18" t="s">
        <v>77</v>
      </c>
      <c r="C10" s="47">
        <v>6</v>
      </c>
    </row>
    <row r="11" spans="1:3" ht="15" customHeight="1">
      <c r="A11" s="17">
        <v>7</v>
      </c>
      <c r="B11" s="18" t="s">
        <v>463</v>
      </c>
      <c r="C11" s="47">
        <v>5</v>
      </c>
    </row>
    <row r="12" spans="1:3" ht="15" customHeight="1">
      <c r="A12" s="17">
        <v>8</v>
      </c>
      <c r="B12" s="18" t="s">
        <v>462</v>
      </c>
      <c r="C12" s="47">
        <v>5</v>
      </c>
    </row>
    <row r="13" spans="1:3" ht="15" customHeight="1">
      <c r="A13" s="17">
        <v>9</v>
      </c>
      <c r="B13" s="18" t="s">
        <v>171</v>
      </c>
      <c r="C13" s="47">
        <v>5</v>
      </c>
    </row>
    <row r="14" spans="1:3" ht="15" customHeight="1">
      <c r="A14" s="17">
        <v>10</v>
      </c>
      <c r="B14" s="18" t="s">
        <v>341</v>
      </c>
      <c r="C14" s="47">
        <v>5</v>
      </c>
    </row>
    <row r="15" spans="1:3" ht="15" customHeight="1">
      <c r="A15" s="17">
        <v>11</v>
      </c>
      <c r="B15" s="18" t="s">
        <v>231</v>
      </c>
      <c r="C15" s="47">
        <v>5</v>
      </c>
    </row>
    <row r="16" spans="1:3" ht="15" customHeight="1">
      <c r="A16" s="17">
        <v>12</v>
      </c>
      <c r="B16" s="18" t="s">
        <v>459</v>
      </c>
      <c r="C16" s="47">
        <v>3</v>
      </c>
    </row>
    <row r="17" spans="1:3" ht="15" customHeight="1">
      <c r="A17" s="17">
        <v>13</v>
      </c>
      <c r="B17" s="18" t="s">
        <v>322</v>
      </c>
      <c r="C17" s="47">
        <v>3</v>
      </c>
    </row>
    <row r="18" spans="1:3" ht="15" customHeight="1">
      <c r="A18" s="49">
        <v>14</v>
      </c>
      <c r="B18" s="50" t="s">
        <v>470</v>
      </c>
      <c r="C18" s="51">
        <v>3</v>
      </c>
    </row>
    <row r="19" spans="1:3" ht="15" customHeight="1">
      <c r="A19" s="17">
        <v>15</v>
      </c>
      <c r="B19" s="18" t="s">
        <v>91</v>
      </c>
      <c r="C19" s="47">
        <v>3</v>
      </c>
    </row>
    <row r="20" spans="1:3" ht="15" customHeight="1">
      <c r="A20" s="17">
        <v>16</v>
      </c>
      <c r="B20" s="18" t="s">
        <v>85</v>
      </c>
      <c r="C20" s="47">
        <v>3</v>
      </c>
    </row>
    <row r="21" spans="1:3" ht="15" customHeight="1">
      <c r="A21" s="17">
        <v>17</v>
      </c>
      <c r="B21" s="18" t="s">
        <v>96</v>
      </c>
      <c r="C21" s="47">
        <v>3</v>
      </c>
    </row>
    <row r="22" spans="1:3" ht="15" customHeight="1">
      <c r="A22" s="17">
        <v>18</v>
      </c>
      <c r="B22" s="18" t="s">
        <v>457</v>
      </c>
      <c r="C22" s="47">
        <v>2</v>
      </c>
    </row>
    <row r="23" spans="1:3" ht="15" customHeight="1">
      <c r="A23" s="17">
        <v>19</v>
      </c>
      <c r="B23" s="18" t="s">
        <v>196</v>
      </c>
      <c r="C23" s="47">
        <v>2</v>
      </c>
    </row>
    <row r="24" spans="1:3" ht="15" customHeight="1">
      <c r="A24" s="17">
        <v>20</v>
      </c>
      <c r="B24" s="18" t="s">
        <v>292</v>
      </c>
      <c r="C24" s="47">
        <v>2</v>
      </c>
    </row>
    <row r="25" spans="1:3" ht="15" customHeight="1">
      <c r="A25" s="17">
        <v>21</v>
      </c>
      <c r="B25" s="18" t="s">
        <v>467</v>
      </c>
      <c r="C25" s="47">
        <v>2</v>
      </c>
    </row>
    <row r="26" spans="1:3" ht="15" customHeight="1">
      <c r="A26" s="17">
        <v>22</v>
      </c>
      <c r="B26" s="18" t="s">
        <v>144</v>
      </c>
      <c r="C26" s="47">
        <v>2</v>
      </c>
    </row>
    <row r="27" spans="1:3" ht="15" customHeight="1">
      <c r="A27" s="17">
        <v>23</v>
      </c>
      <c r="B27" s="18" t="s">
        <v>221</v>
      </c>
      <c r="C27" s="47">
        <v>2</v>
      </c>
    </row>
    <row r="28" spans="1:3" ht="15" customHeight="1">
      <c r="A28" s="17">
        <v>24</v>
      </c>
      <c r="B28" s="18" t="s">
        <v>337</v>
      </c>
      <c r="C28" s="47">
        <v>2</v>
      </c>
    </row>
    <row r="29" spans="1:3" ht="15" customHeight="1">
      <c r="A29" s="17">
        <v>25</v>
      </c>
      <c r="B29" s="18" t="s">
        <v>151</v>
      </c>
      <c r="C29" s="47">
        <v>2</v>
      </c>
    </row>
    <row r="30" spans="1:3" ht="15" customHeight="1">
      <c r="A30" s="17">
        <v>26</v>
      </c>
      <c r="B30" s="18" t="s">
        <v>350</v>
      </c>
      <c r="C30" s="47">
        <v>2</v>
      </c>
    </row>
    <row r="31" spans="1:3" ht="15" customHeight="1">
      <c r="A31" s="17">
        <v>27</v>
      </c>
      <c r="B31" s="18" t="s">
        <v>402</v>
      </c>
      <c r="C31" s="47">
        <v>2</v>
      </c>
    </row>
    <row r="32" spans="1:3" ht="15" customHeight="1">
      <c r="A32" s="17">
        <v>28</v>
      </c>
      <c r="B32" s="18" t="s">
        <v>378</v>
      </c>
      <c r="C32" s="47">
        <v>2</v>
      </c>
    </row>
    <row r="33" spans="1:3" ht="15" customHeight="1">
      <c r="A33" s="17">
        <v>29</v>
      </c>
      <c r="B33" s="18" t="s">
        <v>103</v>
      </c>
      <c r="C33" s="47">
        <v>2</v>
      </c>
    </row>
    <row r="34" spans="1:3" ht="15" customHeight="1">
      <c r="A34" s="17">
        <v>30</v>
      </c>
      <c r="B34" s="18" t="s">
        <v>245</v>
      </c>
      <c r="C34" s="47">
        <v>2</v>
      </c>
    </row>
    <row r="35" spans="1:3" ht="15" customHeight="1">
      <c r="A35" s="17">
        <v>31</v>
      </c>
      <c r="B35" s="18" t="s">
        <v>276</v>
      </c>
      <c r="C35" s="47">
        <v>2</v>
      </c>
    </row>
    <row r="36" spans="1:3" ht="15" customHeight="1">
      <c r="A36" s="17">
        <v>32</v>
      </c>
      <c r="B36" s="18" t="s">
        <v>466</v>
      </c>
      <c r="C36" s="47">
        <v>1</v>
      </c>
    </row>
    <row r="37" spans="1:3" ht="15" customHeight="1">
      <c r="A37" s="17">
        <v>33</v>
      </c>
      <c r="B37" s="18" t="s">
        <v>465</v>
      </c>
      <c r="C37" s="47">
        <v>1</v>
      </c>
    </row>
    <row r="38" spans="1:3" ht="15" customHeight="1">
      <c r="A38" s="17">
        <v>34</v>
      </c>
      <c r="B38" s="18" t="s">
        <v>464</v>
      </c>
      <c r="C38" s="47">
        <v>1</v>
      </c>
    </row>
    <row r="39" spans="1:3" ht="15" customHeight="1">
      <c r="A39" s="17">
        <v>35</v>
      </c>
      <c r="B39" s="18" t="s">
        <v>456</v>
      </c>
      <c r="C39" s="47">
        <v>1</v>
      </c>
    </row>
    <row r="40" spans="1:3" ht="15" customHeight="1">
      <c r="A40" s="17">
        <v>36</v>
      </c>
      <c r="B40" s="18" t="s">
        <v>66</v>
      </c>
      <c r="C40" s="47">
        <v>1</v>
      </c>
    </row>
    <row r="41" spans="1:3" ht="15" customHeight="1">
      <c r="A41" s="17">
        <v>37</v>
      </c>
      <c r="B41" s="18" t="s">
        <v>88</v>
      </c>
      <c r="C41" s="47">
        <v>1</v>
      </c>
    </row>
    <row r="42" spans="1:3" ht="15" customHeight="1">
      <c r="A42" s="17">
        <v>38</v>
      </c>
      <c r="B42" s="18" t="s">
        <v>468</v>
      </c>
      <c r="C42" s="47">
        <v>1</v>
      </c>
    </row>
    <row r="43" spans="1:3" ht="15" customHeight="1">
      <c r="A43" s="17">
        <v>39</v>
      </c>
      <c r="B43" s="18" t="s">
        <v>458</v>
      </c>
      <c r="C43" s="47">
        <v>1</v>
      </c>
    </row>
    <row r="44" spans="1:3" ht="15" customHeight="1">
      <c r="A44" s="17">
        <v>40</v>
      </c>
      <c r="B44" s="18" t="s">
        <v>70</v>
      </c>
      <c r="C44" s="47">
        <v>1</v>
      </c>
    </row>
    <row r="45" spans="1:3" ht="15" customHeight="1">
      <c r="A45" s="17">
        <v>41</v>
      </c>
      <c r="B45" s="18" t="s">
        <v>29</v>
      </c>
      <c r="C45" s="47">
        <v>1</v>
      </c>
    </row>
    <row r="46" spans="1:3" ht="15" customHeight="1">
      <c r="A46" s="17">
        <v>42</v>
      </c>
      <c r="B46" s="18" t="s">
        <v>110</v>
      </c>
      <c r="C46" s="47">
        <v>1</v>
      </c>
    </row>
    <row r="47" spans="1:3" ht="15" customHeight="1">
      <c r="A47" s="17">
        <v>43</v>
      </c>
      <c r="B47" s="18" t="s">
        <v>128</v>
      </c>
      <c r="C47" s="47">
        <v>1</v>
      </c>
    </row>
    <row r="48" spans="1:3" ht="15" customHeight="1">
      <c r="A48" s="17">
        <v>44</v>
      </c>
      <c r="B48" s="18" t="s">
        <v>117</v>
      </c>
      <c r="C48" s="47">
        <v>1</v>
      </c>
    </row>
    <row r="49" spans="1:3" ht="15" customHeight="1">
      <c r="A49" s="17">
        <v>45</v>
      </c>
      <c r="B49" s="18" t="s">
        <v>239</v>
      </c>
      <c r="C49" s="47">
        <v>1</v>
      </c>
    </row>
    <row r="50" spans="1:3" ht="15" customHeight="1">
      <c r="A50" s="17">
        <v>46</v>
      </c>
      <c r="B50" s="18" t="s">
        <v>405</v>
      </c>
      <c r="C50" s="47">
        <v>1</v>
      </c>
    </row>
    <row r="51" spans="1:3" ht="15" customHeight="1">
      <c r="A51" s="17">
        <v>47</v>
      </c>
      <c r="B51" s="18" t="s">
        <v>187</v>
      </c>
      <c r="C51" s="47">
        <v>1</v>
      </c>
    </row>
    <row r="52" spans="1:3" ht="15" customHeight="1">
      <c r="A52" s="17">
        <v>48</v>
      </c>
      <c r="B52" s="18" t="s">
        <v>331</v>
      </c>
      <c r="C52" s="47">
        <v>1</v>
      </c>
    </row>
    <row r="53" spans="1:3" ht="15" customHeight="1">
      <c r="A53" s="17">
        <v>49</v>
      </c>
      <c r="B53" s="18" t="s">
        <v>469</v>
      </c>
      <c r="C53" s="47">
        <v>1</v>
      </c>
    </row>
    <row r="54" spans="1:3" ht="15" customHeight="1">
      <c r="A54" s="17">
        <v>50</v>
      </c>
      <c r="B54" s="18" t="s">
        <v>372</v>
      </c>
      <c r="C54" s="47">
        <v>1</v>
      </c>
    </row>
    <row r="55" spans="1:3" ht="15" customHeight="1">
      <c r="A55" s="17">
        <v>51</v>
      </c>
      <c r="B55" s="18" t="s">
        <v>99</v>
      </c>
      <c r="C55" s="47">
        <v>1</v>
      </c>
    </row>
    <row r="56" spans="1:3" ht="15" customHeight="1">
      <c r="A56" s="17">
        <v>52</v>
      </c>
      <c r="B56" s="18" t="s">
        <v>164</v>
      </c>
      <c r="C56" s="47">
        <v>1</v>
      </c>
    </row>
    <row r="57" spans="1:3" ht="15" customHeight="1">
      <c r="A57" s="17">
        <v>53</v>
      </c>
      <c r="B57" s="18" t="s">
        <v>130</v>
      </c>
      <c r="C57" s="47">
        <v>1</v>
      </c>
    </row>
    <row r="58" spans="1:3" ht="15" customHeight="1">
      <c r="A58" s="17">
        <v>54</v>
      </c>
      <c r="B58" s="18" t="s">
        <v>397</v>
      </c>
      <c r="C58" s="47">
        <v>1</v>
      </c>
    </row>
    <row r="59" spans="1:3" ht="15" customHeight="1">
      <c r="A59" s="17">
        <v>55</v>
      </c>
      <c r="B59" s="18" t="s">
        <v>217</v>
      </c>
      <c r="C59" s="47">
        <v>1</v>
      </c>
    </row>
    <row r="60" spans="1:3" ht="15" customHeight="1">
      <c r="A60" s="17">
        <v>56</v>
      </c>
      <c r="B60" s="18" t="s">
        <v>393</v>
      </c>
      <c r="C60" s="47">
        <v>1</v>
      </c>
    </row>
    <row r="61" spans="1:3" ht="15" customHeight="1">
      <c r="A61" s="17">
        <v>57</v>
      </c>
      <c r="B61" s="18" t="s">
        <v>136</v>
      </c>
      <c r="C61" s="47">
        <v>1</v>
      </c>
    </row>
    <row r="62" spans="1:3" ht="15" customHeight="1">
      <c r="A62" s="17">
        <v>58</v>
      </c>
      <c r="B62" s="18" t="s">
        <v>424</v>
      </c>
      <c r="C62" s="47">
        <v>1</v>
      </c>
    </row>
    <row r="63" spans="1:3" ht="15" customHeight="1">
      <c r="A63" s="17">
        <v>59</v>
      </c>
      <c r="B63" s="18" t="s">
        <v>257</v>
      </c>
      <c r="C63" s="47">
        <v>1</v>
      </c>
    </row>
    <row r="64" spans="1:3" ht="15" customHeight="1">
      <c r="A64" s="17">
        <v>60</v>
      </c>
      <c r="B64" s="18" t="s">
        <v>157</v>
      </c>
      <c r="C64" s="47">
        <v>1</v>
      </c>
    </row>
    <row r="65" spans="1:3" ht="15" customHeight="1">
      <c r="A65" s="17">
        <v>61</v>
      </c>
      <c r="B65" s="18" t="s">
        <v>161</v>
      </c>
      <c r="C65" s="47">
        <v>1</v>
      </c>
    </row>
    <row r="66" spans="1:3" ht="15" customHeight="1">
      <c r="A66" s="17">
        <v>62</v>
      </c>
      <c r="B66" s="18" t="s">
        <v>282</v>
      </c>
      <c r="C66" s="47">
        <v>1</v>
      </c>
    </row>
    <row r="67" spans="1:3" ht="15" customHeight="1">
      <c r="A67" s="17">
        <v>63</v>
      </c>
      <c r="B67" s="18" t="s">
        <v>261</v>
      </c>
      <c r="C67" s="47">
        <v>1</v>
      </c>
    </row>
    <row r="68" spans="1:3" ht="15" customHeight="1">
      <c r="A68" s="17">
        <v>64</v>
      </c>
      <c r="B68" s="18" t="s">
        <v>452</v>
      </c>
      <c r="C68" s="47">
        <v>1</v>
      </c>
    </row>
    <row r="69" spans="1:3" ht="15" customHeight="1">
      <c r="A69" s="19">
        <v>65</v>
      </c>
      <c r="B69" s="20" t="s">
        <v>200</v>
      </c>
      <c r="C69" s="48">
        <v>1</v>
      </c>
    </row>
    <row r="70" ht="12.75">
      <c r="C70" s="2">
        <f>SUM(C5:C69)</f>
        <v>149</v>
      </c>
    </row>
  </sheetData>
  <sheetProtection/>
  <autoFilter ref="A4:C4">
    <sortState ref="A5:C70">
      <sortCondition descending="1" sortBy="value" ref="C5:C7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2017-02-20T11:18:38Z</dcterms:modified>
  <cp:category/>
  <cp:version/>
  <cp:contentType/>
  <cp:contentStatus/>
</cp:coreProperties>
</file>