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'Individuale'!$A$4:$I$41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<sst xmlns="http://schemas.openxmlformats.org/spreadsheetml/2006/main" count="150" uniqueCount="90">
  <si>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</si>
  <si>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</si>
  <si>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</si>
  <si>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</si>
  <si>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</si>
  <si>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</si>
  <si>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</si>
  <si>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</si>
  <si>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</si>
  <si>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</si>
  <si>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</si>
  <si>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</si>
  <si>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PFIZER ITALIA RUNNING TEAM</t>
  </si>
  <si>
    <t>SM</t>
  </si>
  <si>
    <t>SM50</t>
  </si>
  <si>
    <t>SM40</t>
  </si>
  <si>
    <t>SM35</t>
  </si>
  <si>
    <t>SM45</t>
  </si>
  <si>
    <t>SF</t>
  </si>
  <si>
    <t>SM55</t>
  </si>
  <si>
    <t>SM60</t>
  </si>
  <si>
    <t>SF40</t>
  </si>
  <si>
    <t>SM65</t>
  </si>
  <si>
    <t>G.S.D. LITAL</t>
  </si>
  <si>
    <t>SF35</t>
  </si>
  <si>
    <t>G.S. BANCARI ROMANI</t>
  </si>
  <si>
    <t>SM70</t>
  </si>
  <si>
    <t>SF50</t>
  </si>
  <si>
    <t>SF55</t>
  </si>
  <si>
    <t>SM75</t>
  </si>
  <si>
    <t>SF45</t>
  </si>
  <si>
    <t>FORHANS TEAM</t>
  </si>
  <si>
    <t>1ª edizione</t>
  </si>
  <si>
    <t>ASD ATLETICO MONTEROTONDO</t>
  </si>
  <si>
    <t>TIVOLI MARATHON</t>
  </si>
  <si>
    <t>TRAIL DEI DUE LAGHI</t>
  </si>
  <si>
    <t>A.S.D. RUNNERS RIETI TOUR</t>
  </si>
  <si>
    <t>AMATORI PODISTICA TERNI</t>
  </si>
  <si>
    <t>ROMATLETICA FOOTWORKS</t>
  </si>
  <si>
    <t>Vazia (RI) Italia - Domenica 19/06/2016</t>
  </si>
  <si>
    <t>BRECCIA GASTONE</t>
  </si>
  <si>
    <t>DI GREGORIO ROBERTO</t>
  </si>
  <si>
    <t>FILIPPONI ROBERTO</t>
  </si>
  <si>
    <t>SANTA MARINELLA ATHLETIC CLUB</t>
  </si>
  <si>
    <t>ARMIERI GIANLUCA</t>
  </si>
  <si>
    <t>I GRILLI RUNNERS</t>
  </si>
  <si>
    <t>ROSSIELLO ANGELO</t>
  </si>
  <si>
    <t>G.S. GIANNINO PIERALISI</t>
  </si>
  <si>
    <t>MARTELLUCCI ENRICO</t>
  </si>
  <si>
    <t>A.S.D. CITTADUCALE RUNNERS CLUB</t>
  </si>
  <si>
    <t>PASUCH MAURO</t>
  </si>
  <si>
    <t>NOLFO GAETANO</t>
  </si>
  <si>
    <t>TOMEI RICCARDO</t>
  </si>
  <si>
    <t>A.S.D. ATLETICA TUSCULUM</t>
  </si>
  <si>
    <t>BARONE GIANNI</t>
  </si>
  <si>
    <t>ASD ATLETICA ABRUZZO L'AQUILA</t>
  </si>
  <si>
    <t>TAZZA GIORGIO</t>
  </si>
  <si>
    <t>FESTUCCIA GIOVANNI</t>
  </si>
  <si>
    <t>DANTE DANIELE</t>
  </si>
  <si>
    <t>GALASSO PAOLO</t>
  </si>
  <si>
    <t>GIAMBARTOLOMEI PAOLO</t>
  </si>
  <si>
    <t>VITIELLO GABRIELE</t>
  </si>
  <si>
    <t>RUNNING SAN BASILIO</t>
  </si>
  <si>
    <t>GALIENI SILVESTRO</t>
  </si>
  <si>
    <t>A.S.D. ATLETICA VITA</t>
  </si>
  <si>
    <t>CALISI MARIO</t>
  </si>
  <si>
    <t>A.S.D. ATLETICA SABAUDIA</t>
  </si>
  <si>
    <t>CANTIANI GIANFRANCO</t>
  </si>
  <si>
    <t>FERRARI VALENTINA</t>
  </si>
  <si>
    <t>ATLETICA LA SBARRA A.S.D.</t>
  </si>
  <si>
    <t>MASSARELLI GIORGIO</t>
  </si>
  <si>
    <t>SERGOLA MARIA RITA</t>
  </si>
  <si>
    <t>AMATORI POD. TERNI</t>
  </si>
  <si>
    <t>VASTA FABRIZIO</t>
  </si>
  <si>
    <t>TARQUINI AMBRA</t>
  </si>
  <si>
    <t>BESTIACO MARINO</t>
  </si>
  <si>
    <t>IACOBELLI LETIZIA</t>
  </si>
  <si>
    <t>RARU CARMEN</t>
  </si>
  <si>
    <t>DI TOMMASO ELDA</t>
  </si>
  <si>
    <t>PINTUS GIOVANNI</t>
  </si>
  <si>
    <t>SEMPREBENE GIANCARLO</t>
  </si>
  <si>
    <t>A.S.D. FARTLEK OSTIA</t>
  </si>
  <si>
    <t>BATTELLI PAOLO</t>
  </si>
  <si>
    <t>RUGGERI NADIA</t>
  </si>
  <si>
    <t>SANTORI SILVIA</t>
  </si>
  <si>
    <t>MANCINI DOMENICO</t>
  </si>
  <si>
    <t>VETRARI RODOLFO</t>
  </si>
  <si>
    <t>VEROLI FEDERICO</t>
  </si>
  <si>
    <t>DE VITO EMANUELA</t>
  </si>
  <si>
    <t>Scalata al Terminillo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</si>
</sst>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7" fillId="0" borderId="17" xfId="36" applyFont="1" applyFill="1" applyBorder="1" applyAlignment="1" applyProtection="1">
      <alignment vertical="center"/>
      <protection/>
    </xf>
    <xf numFmtId="0" fontId="7" fillId="0" borderId="18" xfId="36" applyFont="1" applyFill="1" applyBorder="1" applyAlignment="1" applyProtection="1">
      <alignment vertical="center"/>
      <protection/>
    </xf>
    <xf numFmtId="0" fontId="7" fillId="0" borderId="19" xfId="36" applyFont="1" applyFill="1" applyBorder="1" applyAlignment="1" applyProtection="1">
      <alignment vertical="center"/>
      <protection/>
    </xf>
    <xf numFmtId="0" fontId="7" fillId="0" borderId="20" xfId="36" applyFont="1" applyFill="1" applyBorder="1" applyAlignment="1" applyProtection="1">
      <alignment vertical="center"/>
      <protection/>
    </xf>
    <xf numFmtId="0" fontId="7" fillId="0" borderId="21" xfId="36" applyFont="1" applyFill="1" applyBorder="1" applyAlignment="1" applyProtection="1">
      <alignment vertical="center"/>
      <protection/>
    </xf>
    <xf numFmtId="0" fontId="7" fillId="0" borderId="22" xfId="36" applyFont="1" applyFill="1" applyBorder="1" applyAlignment="1" applyProtection="1">
      <alignment vertical="center"/>
      <protection/>
    </xf>
    <xf numFmtId="0" fontId="52" fillId="35" borderId="18" xfId="36" applyFont="1" applyFill="1" applyBorder="1" applyAlignment="1" applyProtection="1">
      <alignment vertical="center"/>
      <protection/>
    </xf>
    <xf numFmtId="0" fontId="52" fillId="35" borderId="21" xfId="36" applyFont="1" applyFill="1" applyBorder="1" applyAlignment="1" applyProtection="1">
      <alignment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89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39</v>
      </c>
      <c r="B3" s="32"/>
      <c r="C3" s="32"/>
      <c r="D3" s="32"/>
      <c r="E3" s="32"/>
      <c r="F3" s="32"/>
      <c r="G3" s="32"/>
      <c r="H3" s="3" t="s">
        <v>1</v>
      </c>
      <c r="I3" s="4">
        <v>21.097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5" t="s">
        <v>40</v>
      </c>
      <c r="C5" s="38"/>
      <c r="D5" s="10" t="s">
        <v>14</v>
      </c>
      <c r="E5" s="11" t="s">
        <v>38</v>
      </c>
      <c r="F5" s="12">
        <v>0.07185185185185185</v>
      </c>
      <c r="G5" s="10" t="str">
        <f aca="true" t="shared" si="0" ref="G5:G38">TEXT(INT((HOUR(F5)*3600+MINUTE(F5)*60+SECOND(F5))/$I$3/60),"0")&amp;"."&amp;TEXT(MOD((HOUR(F5)*3600+MINUTE(F5)*60+SECOND(F5))/$I$3,60),"00")&amp;"/km"</f>
        <v>4.54/km</v>
      </c>
      <c r="H5" s="12">
        <f aca="true" t="shared" si="1" ref="H5:H38">F5-$F$5</f>
        <v>0</v>
      </c>
      <c r="I5" s="12">
        <f>F5-INDEX($F$5:$F$41,MATCH(D5,$D$5:$D$41,0))</f>
        <v>0</v>
      </c>
    </row>
    <row r="6" spans="1:9" s="13" customFormat="1" ht="15" customHeight="1">
      <c r="A6" s="14">
        <v>2</v>
      </c>
      <c r="B6" s="36" t="s">
        <v>41</v>
      </c>
      <c r="C6" s="39"/>
      <c r="D6" s="14" t="s">
        <v>15</v>
      </c>
      <c r="E6" s="15" t="s">
        <v>34</v>
      </c>
      <c r="F6" s="16">
        <v>0.07440972222222221</v>
      </c>
      <c r="G6" s="14" t="str">
        <f t="shared" si="0"/>
        <v>5.05/km</v>
      </c>
      <c r="H6" s="16">
        <f t="shared" si="1"/>
        <v>0.002557870370370363</v>
      </c>
      <c r="I6" s="16">
        <f>F6-INDEX($F$5:$F$41,MATCH(D6,$D$5:$D$41,0))</f>
        <v>0</v>
      </c>
    </row>
    <row r="7" spans="1:9" s="13" customFormat="1" ht="15" customHeight="1">
      <c r="A7" s="14">
        <v>3</v>
      </c>
      <c r="B7" s="36" t="s">
        <v>42</v>
      </c>
      <c r="C7" s="39"/>
      <c r="D7" s="14" t="s">
        <v>13</v>
      </c>
      <c r="E7" s="15" t="s">
        <v>43</v>
      </c>
      <c r="F7" s="16">
        <v>0.07458333333333333</v>
      </c>
      <c r="G7" s="14" t="str">
        <f t="shared" si="0"/>
        <v>5.05/km</v>
      </c>
      <c r="H7" s="16">
        <f t="shared" si="1"/>
        <v>0.0027314814814814875</v>
      </c>
      <c r="I7" s="16">
        <f>F7-INDEX($F$5:$F$41,MATCH(D7,$D$5:$D$41,0))</f>
        <v>0</v>
      </c>
    </row>
    <row r="8" spans="1:9" s="13" customFormat="1" ht="15" customHeight="1">
      <c r="A8" s="14">
        <v>4</v>
      </c>
      <c r="B8" s="36" t="s">
        <v>44</v>
      </c>
      <c r="C8" s="39"/>
      <c r="D8" s="14" t="s">
        <v>17</v>
      </c>
      <c r="E8" s="15" t="s">
        <v>45</v>
      </c>
      <c r="F8" s="16">
        <v>0.07824074074074074</v>
      </c>
      <c r="G8" s="14" t="str">
        <f t="shared" si="0"/>
        <v>5.20/km</v>
      </c>
      <c r="H8" s="16">
        <f t="shared" si="1"/>
        <v>0.006388888888888888</v>
      </c>
      <c r="I8" s="16">
        <f>F8-INDEX($F$5:$F$41,MATCH(D8,$D$5:$D$41,0))</f>
        <v>0</v>
      </c>
    </row>
    <row r="9" spans="1:9" s="13" customFormat="1" ht="15" customHeight="1">
      <c r="A9" s="14">
        <v>5</v>
      </c>
      <c r="B9" s="36" t="s">
        <v>46</v>
      </c>
      <c r="C9" s="39"/>
      <c r="D9" s="14" t="s">
        <v>17</v>
      </c>
      <c r="E9" s="15" t="s">
        <v>47</v>
      </c>
      <c r="F9" s="16">
        <v>0.07937499999999999</v>
      </c>
      <c r="G9" s="14" t="str">
        <f t="shared" si="0"/>
        <v>5.25/km</v>
      </c>
      <c r="H9" s="16">
        <f t="shared" si="1"/>
        <v>0.00752314814814814</v>
      </c>
      <c r="I9" s="16">
        <f>F9-INDEX($F$5:$F$41,MATCH(D9,$D$5:$D$41,0))</f>
        <v>0.0011342592592592515</v>
      </c>
    </row>
    <row r="10" spans="1:9" s="13" customFormat="1" ht="15" customHeight="1">
      <c r="A10" s="14">
        <v>6</v>
      </c>
      <c r="B10" s="36" t="s">
        <v>48</v>
      </c>
      <c r="C10" s="39"/>
      <c r="D10" s="14" t="s">
        <v>16</v>
      </c>
      <c r="E10" s="15" t="s">
        <v>49</v>
      </c>
      <c r="F10" s="16">
        <v>0.07997685185185184</v>
      </c>
      <c r="G10" s="14" t="str">
        <f t="shared" si="0"/>
        <v>5.28/km</v>
      </c>
      <c r="H10" s="16">
        <f t="shared" si="1"/>
        <v>0.008124999999999993</v>
      </c>
      <c r="I10" s="16">
        <f>F10-INDEX($F$5:$F$41,MATCH(D10,$D$5:$D$41,0))</f>
        <v>0</v>
      </c>
    </row>
    <row r="11" spans="1:9" s="13" customFormat="1" ht="15" customHeight="1">
      <c r="A11" s="14">
        <v>7</v>
      </c>
      <c r="B11" s="36" t="s">
        <v>50</v>
      </c>
      <c r="C11" s="39"/>
      <c r="D11" s="14" t="s">
        <v>14</v>
      </c>
      <c r="E11" s="15" t="s">
        <v>49</v>
      </c>
      <c r="F11" s="16">
        <v>0.08001157407407407</v>
      </c>
      <c r="G11" s="14" t="str">
        <f t="shared" si="0"/>
        <v>5.28/km</v>
      </c>
      <c r="H11" s="16">
        <f t="shared" si="1"/>
        <v>0.008159722222222221</v>
      </c>
      <c r="I11" s="16">
        <f>F11-INDEX($F$5:$F$41,MATCH(D11,$D$5:$D$41,0))</f>
        <v>0.008159722222222221</v>
      </c>
    </row>
    <row r="12" spans="1:9" s="13" customFormat="1" ht="15" customHeight="1">
      <c r="A12" s="24">
        <v>8</v>
      </c>
      <c r="B12" s="41" t="s">
        <v>51</v>
      </c>
      <c r="C12" s="42"/>
      <c r="D12" s="24" t="s">
        <v>16</v>
      </c>
      <c r="E12" s="27" t="s">
        <v>11</v>
      </c>
      <c r="F12" s="25">
        <v>0.08049768518518519</v>
      </c>
      <c r="G12" s="24" t="str">
        <f t="shared" si="0"/>
        <v>5.30/km</v>
      </c>
      <c r="H12" s="25">
        <f t="shared" si="1"/>
        <v>0.008645833333333339</v>
      </c>
      <c r="I12" s="25">
        <f>F12-INDEX($F$5:$F$41,MATCH(D12,$D$5:$D$41,0))</f>
        <v>0.0005208333333333454</v>
      </c>
    </row>
    <row r="13" spans="1:9" s="13" customFormat="1" ht="15" customHeight="1">
      <c r="A13" s="14">
        <v>9</v>
      </c>
      <c r="B13" s="36" t="s">
        <v>52</v>
      </c>
      <c r="C13" s="39"/>
      <c r="D13" s="14" t="s">
        <v>16</v>
      </c>
      <c r="E13" s="15" t="s">
        <v>53</v>
      </c>
      <c r="F13" s="16">
        <v>0.08390046296296295</v>
      </c>
      <c r="G13" s="14" t="str">
        <f t="shared" si="0"/>
        <v>5.44/km</v>
      </c>
      <c r="H13" s="16">
        <f t="shared" si="1"/>
        <v>0.012048611111111107</v>
      </c>
      <c r="I13" s="16">
        <f>F13-INDEX($F$5:$F$41,MATCH(D13,$D$5:$D$41,0))</f>
        <v>0.003923611111111114</v>
      </c>
    </row>
    <row r="14" spans="1:9" s="13" customFormat="1" ht="15" customHeight="1">
      <c r="A14" s="14">
        <v>10</v>
      </c>
      <c r="B14" s="36" t="s">
        <v>54</v>
      </c>
      <c r="C14" s="39"/>
      <c r="D14" s="14" t="s">
        <v>17</v>
      </c>
      <c r="E14" s="15" t="s">
        <v>55</v>
      </c>
      <c r="F14" s="16">
        <v>0.08765046296296297</v>
      </c>
      <c r="G14" s="14" t="str">
        <f t="shared" si="0"/>
        <v>5.59/km</v>
      </c>
      <c r="H14" s="16">
        <f t="shared" si="1"/>
        <v>0.015798611111111124</v>
      </c>
      <c r="I14" s="16">
        <f>F14-INDEX($F$5:$F$41,MATCH(D14,$D$5:$D$41,0))</f>
        <v>0.009409722222222236</v>
      </c>
    </row>
    <row r="15" spans="1:9" s="13" customFormat="1" ht="15" customHeight="1">
      <c r="A15" s="14">
        <v>11</v>
      </c>
      <c r="B15" s="36" t="s">
        <v>56</v>
      </c>
      <c r="C15" s="39"/>
      <c r="D15" s="14" t="s">
        <v>19</v>
      </c>
      <c r="E15" s="15" t="s">
        <v>37</v>
      </c>
      <c r="F15" s="16">
        <v>0.08886574074074073</v>
      </c>
      <c r="G15" s="14" t="str">
        <f t="shared" si="0"/>
        <v>6.04/km</v>
      </c>
      <c r="H15" s="16">
        <f t="shared" si="1"/>
        <v>0.017013888888888884</v>
      </c>
      <c r="I15" s="16">
        <f>F15-INDEX($F$5:$F$41,MATCH(D15,$D$5:$D$41,0))</f>
        <v>0</v>
      </c>
    </row>
    <row r="16" spans="1:9" s="13" customFormat="1" ht="15" customHeight="1">
      <c r="A16" s="14">
        <v>12</v>
      </c>
      <c r="B16" s="36" t="s">
        <v>57</v>
      </c>
      <c r="C16" s="39"/>
      <c r="D16" s="14" t="s">
        <v>15</v>
      </c>
      <c r="E16" s="15" t="s">
        <v>49</v>
      </c>
      <c r="F16" s="16">
        <v>0.08935185185185185</v>
      </c>
      <c r="G16" s="14" t="str">
        <f t="shared" si="0"/>
        <v>6.06/km</v>
      </c>
      <c r="H16" s="16">
        <f t="shared" si="1"/>
        <v>0.0175</v>
      </c>
      <c r="I16" s="16">
        <f>F16-INDEX($F$5:$F$41,MATCH(D16,$D$5:$D$41,0))</f>
        <v>0.014942129629629639</v>
      </c>
    </row>
    <row r="17" spans="1:9" s="13" customFormat="1" ht="15" customHeight="1">
      <c r="A17" s="14">
        <v>13</v>
      </c>
      <c r="B17" s="36" t="s">
        <v>58</v>
      </c>
      <c r="C17" s="39"/>
      <c r="D17" s="14" t="s">
        <v>13</v>
      </c>
      <c r="E17" s="15" t="s">
        <v>49</v>
      </c>
      <c r="F17" s="16">
        <v>0.09212962962962963</v>
      </c>
      <c r="G17" s="14" t="str">
        <f t="shared" si="0"/>
        <v>6.17/km</v>
      </c>
      <c r="H17" s="16">
        <f t="shared" si="1"/>
        <v>0.020277777777777783</v>
      </c>
      <c r="I17" s="16">
        <f>F17-INDEX($F$5:$F$41,MATCH(D17,$D$5:$D$41,0))</f>
        <v>0.017546296296296296</v>
      </c>
    </row>
    <row r="18" spans="1:9" s="13" customFormat="1" ht="15" customHeight="1">
      <c r="A18" s="14">
        <v>14</v>
      </c>
      <c r="B18" s="36" t="s">
        <v>59</v>
      </c>
      <c r="C18" s="39"/>
      <c r="D18" s="14" t="s">
        <v>19</v>
      </c>
      <c r="E18" s="15" t="s">
        <v>25</v>
      </c>
      <c r="F18" s="16">
        <v>0.09387731481481482</v>
      </c>
      <c r="G18" s="14" t="str">
        <f t="shared" si="0"/>
        <v>6.24/km</v>
      </c>
      <c r="H18" s="16">
        <f t="shared" si="1"/>
        <v>0.02202546296296297</v>
      </c>
      <c r="I18" s="16">
        <f>F18-INDEX($F$5:$F$41,MATCH(D18,$D$5:$D$41,0))</f>
        <v>0.005011574074074085</v>
      </c>
    </row>
    <row r="19" spans="1:9" s="13" customFormat="1" ht="15" customHeight="1">
      <c r="A19" s="14">
        <v>15</v>
      </c>
      <c r="B19" s="36" t="s">
        <v>60</v>
      </c>
      <c r="C19" s="39"/>
      <c r="D19" s="14" t="s">
        <v>17</v>
      </c>
      <c r="E19" s="15" t="s">
        <v>23</v>
      </c>
      <c r="F19" s="16">
        <v>0.09635416666666667</v>
      </c>
      <c r="G19" s="14" t="str">
        <f t="shared" si="0"/>
        <v>6.35/km</v>
      </c>
      <c r="H19" s="16">
        <f t="shared" si="1"/>
        <v>0.024502314814814824</v>
      </c>
      <c r="I19" s="16">
        <f>F19-INDEX($F$5:$F$41,MATCH(D19,$D$5:$D$41,0))</f>
        <v>0.018113425925925936</v>
      </c>
    </row>
    <row r="20" spans="1:9" s="13" customFormat="1" ht="15" customHeight="1">
      <c r="A20" s="14">
        <v>16</v>
      </c>
      <c r="B20" s="36" t="s">
        <v>61</v>
      </c>
      <c r="C20" s="39"/>
      <c r="D20" s="14" t="s">
        <v>15</v>
      </c>
      <c r="E20" s="15" t="s">
        <v>62</v>
      </c>
      <c r="F20" s="16">
        <v>0.09695601851851852</v>
      </c>
      <c r="G20" s="14" t="str">
        <f t="shared" si="0"/>
        <v>6.37/km</v>
      </c>
      <c r="H20" s="16">
        <f t="shared" si="1"/>
        <v>0.025104166666666677</v>
      </c>
      <c r="I20" s="16">
        <f>F20-INDEX($F$5:$F$41,MATCH(D20,$D$5:$D$41,0))</f>
        <v>0.022546296296296314</v>
      </c>
    </row>
    <row r="21" spans="1:9" s="13" customFormat="1" ht="15" customHeight="1">
      <c r="A21" s="14">
        <v>17</v>
      </c>
      <c r="B21" s="36" t="s">
        <v>63</v>
      </c>
      <c r="C21" s="39"/>
      <c r="D21" s="14" t="s">
        <v>20</v>
      </c>
      <c r="E21" s="15" t="s">
        <v>64</v>
      </c>
      <c r="F21" s="16">
        <v>0.09815972222222223</v>
      </c>
      <c r="G21" s="14" t="str">
        <f t="shared" si="0"/>
        <v>6.42/km</v>
      </c>
      <c r="H21" s="16">
        <f t="shared" si="1"/>
        <v>0.026307870370370384</v>
      </c>
      <c r="I21" s="16">
        <f>F21-INDEX($F$5:$F$41,MATCH(D21,$D$5:$D$41,0))</f>
        <v>0</v>
      </c>
    </row>
    <row r="22" spans="1:9" s="13" customFormat="1" ht="15" customHeight="1">
      <c r="A22" s="14">
        <v>18</v>
      </c>
      <c r="B22" s="36" t="s">
        <v>65</v>
      </c>
      <c r="C22" s="39"/>
      <c r="D22" s="14" t="s">
        <v>20</v>
      </c>
      <c r="E22" s="15" t="s">
        <v>66</v>
      </c>
      <c r="F22" s="16">
        <v>0.1025</v>
      </c>
      <c r="G22" s="14" t="str">
        <f t="shared" si="0"/>
        <v>6.60/km</v>
      </c>
      <c r="H22" s="16">
        <f t="shared" si="1"/>
        <v>0.030648148148148147</v>
      </c>
      <c r="I22" s="16">
        <f>F22-INDEX($F$5:$F$41,MATCH(D22,$D$5:$D$41,0))</f>
        <v>0.004340277777777762</v>
      </c>
    </row>
    <row r="23" spans="1:9" s="13" customFormat="1" ht="15" customHeight="1">
      <c r="A23" s="14">
        <v>19</v>
      </c>
      <c r="B23" s="36" t="s">
        <v>67</v>
      </c>
      <c r="C23" s="39"/>
      <c r="D23" s="14" t="s">
        <v>22</v>
      </c>
      <c r="E23" s="15" t="s">
        <v>35</v>
      </c>
      <c r="F23" s="16">
        <v>0.1036574074074074</v>
      </c>
      <c r="G23" s="14" t="str">
        <f t="shared" si="0"/>
        <v>7.05/km</v>
      </c>
      <c r="H23" s="16">
        <f t="shared" si="1"/>
        <v>0.03180555555555556</v>
      </c>
      <c r="I23" s="16">
        <f>F23-INDEX($F$5:$F$41,MATCH(D23,$D$5:$D$41,0))</f>
        <v>0</v>
      </c>
    </row>
    <row r="24" spans="1:9" s="13" customFormat="1" ht="15" customHeight="1">
      <c r="A24" s="14">
        <v>20</v>
      </c>
      <c r="B24" s="36" t="s">
        <v>68</v>
      </c>
      <c r="C24" s="39"/>
      <c r="D24" s="14" t="s">
        <v>18</v>
      </c>
      <c r="E24" s="15" t="s">
        <v>69</v>
      </c>
      <c r="F24" s="16">
        <v>0.10453703703703704</v>
      </c>
      <c r="G24" s="14" t="str">
        <f t="shared" si="0"/>
        <v>7.08/km</v>
      </c>
      <c r="H24" s="16">
        <f t="shared" si="1"/>
        <v>0.03268518518518519</v>
      </c>
      <c r="I24" s="16">
        <f>F24-INDEX($F$5:$F$41,MATCH(D24,$D$5:$D$41,0))</f>
        <v>0</v>
      </c>
    </row>
    <row r="25" spans="1:9" s="13" customFormat="1" ht="15" customHeight="1">
      <c r="A25" s="14">
        <v>21</v>
      </c>
      <c r="B25" s="36" t="s">
        <v>70</v>
      </c>
      <c r="C25" s="39"/>
      <c r="D25" s="14" t="s">
        <v>14</v>
      </c>
      <c r="E25" s="15" t="s">
        <v>36</v>
      </c>
      <c r="F25" s="16">
        <v>0.10509259259259258</v>
      </c>
      <c r="G25" s="14" t="str">
        <f t="shared" si="0"/>
        <v>7.10/km</v>
      </c>
      <c r="H25" s="16">
        <f t="shared" si="1"/>
        <v>0.03324074074074074</v>
      </c>
      <c r="I25" s="16">
        <f>F25-INDEX($F$5:$F$41,MATCH(D25,$D$5:$D$41,0))</f>
        <v>0.03324074074074074</v>
      </c>
    </row>
    <row r="26" spans="1:9" s="13" customFormat="1" ht="15" customHeight="1">
      <c r="A26" s="14">
        <v>22</v>
      </c>
      <c r="B26" s="36" t="s">
        <v>71</v>
      </c>
      <c r="C26" s="39"/>
      <c r="D26" s="14" t="s">
        <v>28</v>
      </c>
      <c r="E26" s="15" t="s">
        <v>72</v>
      </c>
      <c r="F26" s="16">
        <v>0.10531249999999999</v>
      </c>
      <c r="G26" s="14" t="str">
        <f t="shared" si="0"/>
        <v>7.11/km</v>
      </c>
      <c r="H26" s="16">
        <f t="shared" si="1"/>
        <v>0.03346064814814814</v>
      </c>
      <c r="I26" s="16">
        <f>F26-INDEX($F$5:$F$41,MATCH(D26,$D$5:$D$41,0))</f>
        <v>0</v>
      </c>
    </row>
    <row r="27" spans="1:9" s="13" customFormat="1" ht="15" customHeight="1">
      <c r="A27" s="14">
        <v>23</v>
      </c>
      <c r="B27" s="36" t="s">
        <v>73</v>
      </c>
      <c r="C27" s="39"/>
      <c r="D27" s="14" t="s">
        <v>13</v>
      </c>
      <c r="E27" s="15" t="s">
        <v>12</v>
      </c>
      <c r="F27" s="16">
        <v>0.10608796296296297</v>
      </c>
      <c r="G27" s="14" t="str">
        <f t="shared" si="0"/>
        <v>7.14/km</v>
      </c>
      <c r="H27" s="16">
        <f t="shared" si="1"/>
        <v>0.03423611111111112</v>
      </c>
      <c r="I27" s="16">
        <f>F27-INDEX($F$5:$F$41,MATCH(D27,$D$5:$D$41,0))</f>
        <v>0.03150462962962963</v>
      </c>
    </row>
    <row r="28" spans="1:9" s="17" customFormat="1" ht="15" customHeight="1">
      <c r="A28" s="14">
        <v>24</v>
      </c>
      <c r="B28" s="36" t="s">
        <v>74</v>
      </c>
      <c r="C28" s="39"/>
      <c r="D28" s="14" t="s">
        <v>24</v>
      </c>
      <c r="E28" s="15" t="s">
        <v>69</v>
      </c>
      <c r="F28" s="16">
        <v>0.11226851851851853</v>
      </c>
      <c r="G28" s="14" t="str">
        <f t="shared" si="0"/>
        <v>7.40/km</v>
      </c>
      <c r="H28" s="16">
        <f t="shared" si="1"/>
        <v>0.040416666666666684</v>
      </c>
      <c r="I28" s="16">
        <f>F28-INDEX($F$5:$F$41,MATCH(D28,$D$5:$D$41,0))</f>
        <v>0</v>
      </c>
    </row>
    <row r="29" spans="1:9" ht="15" customHeight="1">
      <c r="A29" s="14">
        <v>25</v>
      </c>
      <c r="B29" s="36" t="s">
        <v>75</v>
      </c>
      <c r="C29" s="39"/>
      <c r="D29" s="14" t="s">
        <v>20</v>
      </c>
      <c r="E29" s="15" t="s">
        <v>31</v>
      </c>
      <c r="F29" s="16">
        <v>0.11446759259259259</v>
      </c>
      <c r="G29" s="14" t="str">
        <f t="shared" si="0"/>
        <v>7.49/km</v>
      </c>
      <c r="H29" s="16">
        <f t="shared" si="1"/>
        <v>0.042615740740740746</v>
      </c>
      <c r="I29" s="16">
        <f>F29-INDEX($F$5:$F$41,MATCH(D29,$D$5:$D$41,0))</f>
        <v>0.01630787037037036</v>
      </c>
    </row>
    <row r="30" spans="1:9" ht="15" customHeight="1">
      <c r="A30" s="14">
        <v>26</v>
      </c>
      <c r="B30" s="36" t="s">
        <v>76</v>
      </c>
      <c r="C30" s="39"/>
      <c r="D30" s="14" t="s">
        <v>21</v>
      </c>
      <c r="E30" s="15" t="s">
        <v>37</v>
      </c>
      <c r="F30" s="16">
        <v>0.1152662037037037</v>
      </c>
      <c r="G30" s="14" t="str">
        <f t="shared" si="0"/>
        <v>7.52/km</v>
      </c>
      <c r="H30" s="16">
        <f t="shared" si="1"/>
        <v>0.04341435185185186</v>
      </c>
      <c r="I30" s="16">
        <f>F30-INDEX($F$5:$F$41,MATCH(D30,$D$5:$D$41,0))</f>
        <v>0</v>
      </c>
    </row>
    <row r="31" spans="1:9" ht="15" customHeight="1">
      <c r="A31" s="14">
        <v>27</v>
      </c>
      <c r="B31" s="36" t="s">
        <v>77</v>
      </c>
      <c r="C31" s="39"/>
      <c r="D31" s="14" t="s">
        <v>30</v>
      </c>
      <c r="E31" s="15" t="s">
        <v>36</v>
      </c>
      <c r="F31" s="16">
        <v>0.11532407407407408</v>
      </c>
      <c r="G31" s="14" t="str">
        <f t="shared" si="0"/>
        <v>7.52/km</v>
      </c>
      <c r="H31" s="16">
        <f t="shared" si="1"/>
        <v>0.04347222222222223</v>
      </c>
      <c r="I31" s="16">
        <f>F31-INDEX($F$5:$F$41,MATCH(D31,$D$5:$D$41,0))</f>
        <v>0</v>
      </c>
    </row>
    <row r="32" spans="1:9" ht="15" customHeight="1">
      <c r="A32" s="14">
        <v>28</v>
      </c>
      <c r="B32" s="36" t="s">
        <v>78</v>
      </c>
      <c r="C32" s="39"/>
      <c r="D32" s="14" t="s">
        <v>28</v>
      </c>
      <c r="E32" s="15" t="s">
        <v>64</v>
      </c>
      <c r="F32" s="16">
        <v>0.12159722222222223</v>
      </c>
      <c r="G32" s="14" t="str">
        <f t="shared" si="0"/>
        <v>8.18/km</v>
      </c>
      <c r="H32" s="16">
        <f t="shared" si="1"/>
        <v>0.049745370370370384</v>
      </c>
      <c r="I32" s="16">
        <f>F32-INDEX($F$5:$F$41,MATCH(D32,$D$5:$D$41,0))</f>
        <v>0.016284722222222242</v>
      </c>
    </row>
    <row r="33" spans="1:9" ht="15" customHeight="1">
      <c r="A33" s="14">
        <v>29</v>
      </c>
      <c r="B33" s="36" t="s">
        <v>79</v>
      </c>
      <c r="C33" s="39"/>
      <c r="D33" s="14" t="s">
        <v>26</v>
      </c>
      <c r="E33" s="15" t="s">
        <v>36</v>
      </c>
      <c r="F33" s="16">
        <v>0.12200231481481481</v>
      </c>
      <c r="G33" s="14" t="str">
        <f t="shared" si="0"/>
        <v>8.20/km</v>
      </c>
      <c r="H33" s="16">
        <f t="shared" si="1"/>
        <v>0.050150462962962966</v>
      </c>
      <c r="I33" s="16">
        <f>F33-INDEX($F$5:$F$41,MATCH(D33,$D$5:$D$41,0))</f>
        <v>0</v>
      </c>
    </row>
    <row r="34" spans="1:9" ht="15" customHeight="1">
      <c r="A34" s="14">
        <v>30</v>
      </c>
      <c r="B34" s="36" t="s">
        <v>80</v>
      </c>
      <c r="C34" s="39"/>
      <c r="D34" s="14" t="s">
        <v>22</v>
      </c>
      <c r="E34" s="15" t="s">
        <v>81</v>
      </c>
      <c r="F34" s="16">
        <v>0.12292824074074075</v>
      </c>
      <c r="G34" s="14" t="str">
        <f t="shared" si="0"/>
        <v>8.23/km</v>
      </c>
      <c r="H34" s="16">
        <f t="shared" si="1"/>
        <v>0.05107638888888891</v>
      </c>
      <c r="I34" s="16">
        <f>F34-INDEX($F$5:$F$41,MATCH(D34,$D$5:$D$41,0))</f>
        <v>0.019270833333333348</v>
      </c>
    </row>
    <row r="35" spans="1:9" ht="15" customHeight="1">
      <c r="A35" s="14">
        <v>31</v>
      </c>
      <c r="B35" s="36" t="s">
        <v>82</v>
      </c>
      <c r="C35" s="39"/>
      <c r="D35" s="14" t="s">
        <v>14</v>
      </c>
      <c r="E35" s="15" t="s">
        <v>45</v>
      </c>
      <c r="F35" s="16">
        <v>0.13041666666666665</v>
      </c>
      <c r="G35" s="14" t="str">
        <f t="shared" si="0"/>
        <v>8.54/km</v>
      </c>
      <c r="H35" s="16">
        <f t="shared" si="1"/>
        <v>0.058564814814814806</v>
      </c>
      <c r="I35" s="16">
        <f>F35-INDEX($F$5:$F$41,MATCH(D35,$D$5:$D$41,0))</f>
        <v>0.058564814814814806</v>
      </c>
    </row>
    <row r="36" spans="1:9" ht="15" customHeight="1">
      <c r="A36" s="14">
        <v>32</v>
      </c>
      <c r="B36" s="36" t="s">
        <v>83</v>
      </c>
      <c r="C36" s="39"/>
      <c r="D36" s="14" t="s">
        <v>30</v>
      </c>
      <c r="E36" s="15" t="s">
        <v>45</v>
      </c>
      <c r="F36" s="16">
        <v>0.13042824074074075</v>
      </c>
      <c r="G36" s="14" t="str">
        <f t="shared" si="0"/>
        <v>8.54/km</v>
      </c>
      <c r="H36" s="16">
        <f t="shared" si="1"/>
        <v>0.0585763888888889</v>
      </c>
      <c r="I36" s="16">
        <f>F36-INDEX($F$5:$F$41,MATCH(D36,$D$5:$D$41,0))</f>
        <v>0.015104166666666669</v>
      </c>
    </row>
    <row r="37" spans="1:9" ht="15" customHeight="1">
      <c r="A37" s="14">
        <v>33</v>
      </c>
      <c r="B37" s="36" t="s">
        <v>84</v>
      </c>
      <c r="C37" s="39"/>
      <c r="D37" s="14" t="s">
        <v>30</v>
      </c>
      <c r="E37" s="15" t="s">
        <v>33</v>
      </c>
      <c r="F37" s="16">
        <v>0.13113425925925926</v>
      </c>
      <c r="G37" s="14" t="str">
        <f t="shared" si="0"/>
        <v>8.57/km</v>
      </c>
      <c r="H37" s="16">
        <f t="shared" si="1"/>
        <v>0.05928240740740741</v>
      </c>
      <c r="I37" s="16">
        <f>F37-INDEX($F$5:$F$41,MATCH(D37,$D$5:$D$41,0))</f>
        <v>0.015810185185185177</v>
      </c>
    </row>
    <row r="38" spans="1:9" ht="15" customHeight="1">
      <c r="A38" s="14">
        <v>34</v>
      </c>
      <c r="B38" s="36" t="s">
        <v>85</v>
      </c>
      <c r="C38" s="39"/>
      <c r="D38" s="14" t="s">
        <v>29</v>
      </c>
      <c r="E38" s="15" t="s">
        <v>36</v>
      </c>
      <c r="F38" s="16">
        <v>0.13278935185185184</v>
      </c>
      <c r="G38" s="14" t="str">
        <f t="shared" si="0"/>
        <v>9.04/km</v>
      </c>
      <c r="H38" s="16">
        <f t="shared" si="1"/>
        <v>0.06093749999999999</v>
      </c>
      <c r="I38" s="16">
        <f>F38-INDEX($F$5:$F$41,MATCH(D38,$D$5:$D$41,0))</f>
        <v>0</v>
      </c>
    </row>
    <row r="39" spans="1:9" ht="15" customHeight="1">
      <c r="A39" s="14">
        <v>35</v>
      </c>
      <c r="B39" s="36" t="s">
        <v>86</v>
      </c>
      <c r="C39" s="39"/>
      <c r="D39" s="14" t="s">
        <v>19</v>
      </c>
      <c r="E39" s="15" t="s">
        <v>23</v>
      </c>
      <c r="F39" s="16">
        <v>0.13582175925925927</v>
      </c>
      <c r="G39" s="14" t="str">
        <f>TEXT(INT((HOUR(F39)*3600+MINUTE(F39)*60+SECOND(F39))/$I$3/60),"0")&amp;"."&amp;TEXT(MOD((HOUR(F39)*3600+MINUTE(F39)*60+SECOND(F39))/$I$3,60),"00")&amp;"/km"</f>
        <v>9.16/km</v>
      </c>
      <c r="H39" s="16">
        <f>F39-$F$5</f>
        <v>0.06396990740740742</v>
      </c>
      <c r="I39" s="16">
        <f>F39-INDEX($F$5:$F$41,MATCH(D39,$D$5:$D$41,0))</f>
        <v>0.046956018518518536</v>
      </c>
    </row>
    <row r="40" spans="1:9" ht="12.75">
      <c r="A40" s="14">
        <v>36</v>
      </c>
      <c r="B40" s="36" t="s">
        <v>87</v>
      </c>
      <c r="C40" s="39"/>
      <c r="D40" s="14" t="s">
        <v>26</v>
      </c>
      <c r="E40" s="15" t="s">
        <v>36</v>
      </c>
      <c r="F40" s="16">
        <v>0.13674768518518518</v>
      </c>
      <c r="G40" s="14" t="str">
        <f>TEXT(INT((HOUR(F40)*3600+MINUTE(F40)*60+SECOND(F40))/$I$3/60),"0")&amp;"."&amp;TEXT(MOD((HOUR(F40)*3600+MINUTE(F40)*60+SECOND(F40))/$I$3,60),"00")&amp;"/km"</f>
        <v>9.20/km</v>
      </c>
      <c r="H40" s="16">
        <f>F40-$F$5</f>
        <v>0.06489583333333333</v>
      </c>
      <c r="I40" s="16">
        <f>F40-INDEX($F$5:$F$41,MATCH(D40,$D$5:$D$41,0))</f>
        <v>0.014745370370370367</v>
      </c>
    </row>
    <row r="41" spans="1:9" ht="12.75">
      <c r="A41" s="18">
        <v>37</v>
      </c>
      <c r="B41" s="37" t="s">
        <v>88</v>
      </c>
      <c r="C41" s="40"/>
      <c r="D41" s="18" t="s">
        <v>27</v>
      </c>
      <c r="E41" s="19" t="s">
        <v>23</v>
      </c>
      <c r="F41" s="29">
        <v>0.14047453703703702</v>
      </c>
      <c r="G41" s="18" t="str">
        <f>TEXT(INT((HOUR(F41)*3600+MINUTE(F41)*60+SECOND(F41))/$I$3/60),"0")&amp;"."&amp;TEXT(MOD((HOUR(F41)*3600+MINUTE(F41)*60+SECOND(F41))/$I$3,60),"00")&amp;"/km"</f>
        <v>9.35/km</v>
      </c>
      <c r="H41" s="29">
        <f>F41-$F$5</f>
        <v>0.06862268518518518</v>
      </c>
      <c r="I41" s="29">
        <f>F41-INDEX($F$5:$F$41,MATCH(D41,$D$5:$D$41,0))</f>
        <v>0</v>
      </c>
    </row>
  </sheetData>
  <sheetProtection/>
  <autoFilter ref="A4:I4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Scalata al Terminillo</v>
      </c>
      <c r="B1" s="33"/>
      <c r="C1" s="33"/>
    </row>
    <row r="2" spans="1:3" ht="42" customHeight="1">
      <c r="A2" s="34" t="str">
        <f>Individuale!A3&amp;" km. "&amp;Individuale!I3</f>
        <v>Vazia (RI) Italia - Domenica 19/06/2016 km. 21,097</v>
      </c>
      <c r="B2" s="34"/>
      <c r="C2" s="34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36</v>
      </c>
      <c r="C4" s="22">
        <v>5</v>
      </c>
    </row>
    <row r="5" spans="1:3" ht="15" customHeight="1">
      <c r="A5" s="14">
        <v>2</v>
      </c>
      <c r="B5" s="15" t="s">
        <v>49</v>
      </c>
      <c r="C5" s="23">
        <v>4</v>
      </c>
    </row>
    <row r="6" spans="1:3" ht="15" customHeight="1">
      <c r="A6" s="14">
        <v>3</v>
      </c>
      <c r="B6" s="15" t="s">
        <v>23</v>
      </c>
      <c r="C6" s="23">
        <v>3</v>
      </c>
    </row>
    <row r="7" spans="1:3" ht="15" customHeight="1">
      <c r="A7" s="14">
        <v>4</v>
      </c>
      <c r="B7" s="15" t="s">
        <v>45</v>
      </c>
      <c r="C7" s="23">
        <v>3</v>
      </c>
    </row>
    <row r="8" spans="1:3" ht="15" customHeight="1">
      <c r="A8" s="14">
        <v>5</v>
      </c>
      <c r="B8" s="15" t="s">
        <v>64</v>
      </c>
      <c r="C8" s="23">
        <v>2</v>
      </c>
    </row>
    <row r="9" spans="1:3" ht="15" customHeight="1">
      <c r="A9" s="14">
        <v>6</v>
      </c>
      <c r="B9" s="15" t="s">
        <v>37</v>
      </c>
      <c r="C9" s="23">
        <v>2</v>
      </c>
    </row>
    <row r="10" spans="1:3" ht="15" customHeight="1">
      <c r="A10" s="14">
        <v>7</v>
      </c>
      <c r="B10" s="15" t="s">
        <v>69</v>
      </c>
      <c r="C10" s="23">
        <v>2</v>
      </c>
    </row>
    <row r="11" spans="1:3" ht="15" customHeight="1">
      <c r="A11" s="14">
        <v>8</v>
      </c>
      <c r="B11" s="15" t="s">
        <v>66</v>
      </c>
      <c r="C11" s="23">
        <v>1</v>
      </c>
    </row>
    <row r="12" spans="1:3" ht="15" customHeight="1">
      <c r="A12" s="14">
        <v>9</v>
      </c>
      <c r="B12" s="15" t="s">
        <v>53</v>
      </c>
      <c r="C12" s="23">
        <v>1</v>
      </c>
    </row>
    <row r="13" spans="1:3" ht="15" customHeight="1">
      <c r="A13" s="14">
        <v>10</v>
      </c>
      <c r="B13" s="15" t="s">
        <v>81</v>
      </c>
      <c r="C13" s="23">
        <v>1</v>
      </c>
    </row>
    <row r="14" spans="1:3" ht="15" customHeight="1">
      <c r="A14" s="24">
        <v>11</v>
      </c>
      <c r="B14" s="27" t="s">
        <v>11</v>
      </c>
      <c r="C14" s="28">
        <v>1</v>
      </c>
    </row>
    <row r="15" spans="1:3" ht="15" customHeight="1">
      <c r="A15" s="14">
        <v>12</v>
      </c>
      <c r="B15" s="15" t="s">
        <v>72</v>
      </c>
      <c r="C15" s="23">
        <v>1</v>
      </c>
    </row>
    <row r="16" spans="1:3" ht="15" customHeight="1">
      <c r="A16" s="14">
        <v>13</v>
      </c>
      <c r="B16" s="15" t="s">
        <v>55</v>
      </c>
      <c r="C16" s="23">
        <v>1</v>
      </c>
    </row>
    <row r="17" spans="1:3" ht="15" customHeight="1">
      <c r="A17" s="14">
        <v>14</v>
      </c>
      <c r="B17" s="15" t="s">
        <v>33</v>
      </c>
      <c r="C17" s="23">
        <v>1</v>
      </c>
    </row>
    <row r="18" spans="1:3" ht="15" customHeight="1">
      <c r="A18" s="14">
        <v>15</v>
      </c>
      <c r="B18" s="15" t="s">
        <v>31</v>
      </c>
      <c r="C18" s="23">
        <v>1</v>
      </c>
    </row>
    <row r="19" spans="1:3" ht="15" customHeight="1">
      <c r="A19" s="14">
        <v>16</v>
      </c>
      <c r="B19" s="15" t="s">
        <v>25</v>
      </c>
      <c r="C19" s="23">
        <v>1</v>
      </c>
    </row>
    <row r="20" spans="1:3" ht="15" customHeight="1">
      <c r="A20" s="14">
        <v>17</v>
      </c>
      <c r="B20" s="15" t="s">
        <v>47</v>
      </c>
      <c r="C20" s="23">
        <v>1</v>
      </c>
    </row>
    <row r="21" spans="1:3" ht="15" customHeight="1">
      <c r="A21" s="14">
        <v>18</v>
      </c>
      <c r="B21" s="15" t="s">
        <v>12</v>
      </c>
      <c r="C21" s="23">
        <v>1</v>
      </c>
    </row>
    <row r="22" spans="1:3" ht="15" customHeight="1">
      <c r="A22" s="14">
        <v>19</v>
      </c>
      <c r="B22" s="15" t="s">
        <v>38</v>
      </c>
      <c r="C22" s="23">
        <v>1</v>
      </c>
    </row>
    <row r="23" spans="1:3" ht="15" customHeight="1">
      <c r="A23" s="14">
        <v>20</v>
      </c>
      <c r="B23" s="15" t="s">
        <v>62</v>
      </c>
      <c r="C23" s="23">
        <v>1</v>
      </c>
    </row>
    <row r="24" spans="1:3" ht="15" customHeight="1">
      <c r="A24" s="14">
        <v>21</v>
      </c>
      <c r="B24" s="15" t="s">
        <v>43</v>
      </c>
      <c r="C24" s="23">
        <v>1</v>
      </c>
    </row>
    <row r="25" spans="1:3" ht="15" customHeight="1">
      <c r="A25" s="14">
        <v>22</v>
      </c>
      <c r="B25" s="15" t="s">
        <v>34</v>
      </c>
      <c r="C25" s="23">
        <v>1</v>
      </c>
    </row>
    <row r="26" spans="1:3" ht="12.75">
      <c r="A26" s="18">
        <v>23</v>
      </c>
      <c r="B26" s="19" t="s">
        <v>35</v>
      </c>
      <c r="C26" s="26">
        <v>1</v>
      </c>
    </row>
    <row r="27" ht="12.75">
      <c r="C27" s="2">
        <f>SUM(C4:C26)</f>
        <v>37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DI GIORGIO ANTONIO</cp:lastModifiedBy>
  <dcterms:created xsi:type="dcterms:W3CDTF">2013-03-26T14:24:19Z</dcterms:created>
  <dcterms:modified xsi:type="dcterms:W3CDTF">2016-06-28T14:38:33Z</dcterms:modified>
  <cp:category/>
  <cp:version/>
  <cp:contentType/>
  <cp:contentStatus/>
</cp:coreProperties>
</file>