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'Individuale'!$A$4:$P$93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<sst xmlns="http://schemas.openxmlformats.org/spreadsheetml/2006/main" count="374" uniqueCount="238">
  <si>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</si>
  <si>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</si>
  <si>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</si>
  <si>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</si>
  <si>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</si>
  <si>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</si>
  <si>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</si>
  <si>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</si>
  <si>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</si>
  <si>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Punti</t>
  </si>
  <si>
    <t>GIUSEPPE</t>
  </si>
  <si>
    <t>COLLEFERRO ATLETICA</t>
  </si>
  <si>
    <t>FABRIZIO</t>
  </si>
  <si>
    <t>SERGIO</t>
  </si>
  <si>
    <t>GIOVANNI</t>
  </si>
  <si>
    <t>POL. ATLETICA CEPRANO</t>
  </si>
  <si>
    <t>DANIELE</t>
  </si>
  <si>
    <t>FABIO</t>
  </si>
  <si>
    <t>PAOLO</t>
  </si>
  <si>
    <t>MARCO</t>
  </si>
  <si>
    <t>ROBERTO</t>
  </si>
  <si>
    <t>VINCENZO</t>
  </si>
  <si>
    <t>RUNNERS CLUB ANAGNI</t>
  </si>
  <si>
    <t>ANTONIO</t>
  </si>
  <si>
    <t>MICHELE</t>
  </si>
  <si>
    <t>MASSIMILIANO</t>
  </si>
  <si>
    <t>ALESSANDRO</t>
  </si>
  <si>
    <t>SANDRO</t>
  </si>
  <si>
    <t>CHIARA</t>
  </si>
  <si>
    <t>DOMENICO</t>
  </si>
  <si>
    <t>SALVATORE</t>
  </si>
  <si>
    <t>STEFANO</t>
  </si>
  <si>
    <t>MASSIMO</t>
  </si>
  <si>
    <t>LUIGI</t>
  </si>
  <si>
    <t>PIETRO</t>
  </si>
  <si>
    <t>GIANLUCA</t>
  </si>
  <si>
    <t>ANDREA</t>
  </si>
  <si>
    <t>RICCARDO</t>
  </si>
  <si>
    <t>DANILO</t>
  </si>
  <si>
    <t>POL. CIOCIARA ANTONIO FAVA</t>
  </si>
  <si>
    <t>GIANNI</t>
  </si>
  <si>
    <t>ASD MES COLLEFERRO</t>
  </si>
  <si>
    <t>ROMANO</t>
  </si>
  <si>
    <t>ATLETICA ARCE</t>
  </si>
  <si>
    <t>ASD PODISTICA AVIS PRIVERNO</t>
  </si>
  <si>
    <t>EMILIANO</t>
  </si>
  <si>
    <t>PATRIZIO</t>
  </si>
  <si>
    <t>ALBERTO</t>
  </si>
  <si>
    <t>BIANCHI</t>
  </si>
  <si>
    <t>G.S. BANCARI ROMANI</t>
  </si>
  <si>
    <t>ATLETICA CECCANO</t>
  </si>
  <si>
    <t>MAURIZIO</t>
  </si>
  <si>
    <t>SIMONE</t>
  </si>
  <si>
    <t>ALDO</t>
  </si>
  <si>
    <t>A.S.D. PODISTICA SOLIDARIETA'</t>
  </si>
  <si>
    <t>UMBERTO</t>
  </si>
  <si>
    <t>RAFFAELE</t>
  </si>
  <si>
    <t>ATLETICA HERMADA</t>
  </si>
  <si>
    <t>CUS CASSINO</t>
  </si>
  <si>
    <t>MARIANO</t>
  </si>
  <si>
    <t>MARATHON CLUB ROMA</t>
  </si>
  <si>
    <t>MARINO</t>
  </si>
  <si>
    <t>ITALO</t>
  </si>
  <si>
    <t>PIERLUIGI</t>
  </si>
  <si>
    <t>D'ANGELO</t>
  </si>
  <si>
    <t>KAPPAM</t>
  </si>
  <si>
    <t>ADRIANO</t>
  </si>
  <si>
    <t>PINO</t>
  </si>
  <si>
    <t>DANIEL</t>
  </si>
  <si>
    <t>ROCCO</t>
  </si>
  <si>
    <t>ROMA ROAD RUNNERS</t>
  </si>
  <si>
    <t>ESERCITO</t>
  </si>
  <si>
    <t>ASD CORRIALVITO</t>
  </si>
  <si>
    <t>RCF - RUNNING CLUB FUTURA</t>
  </si>
  <si>
    <t>APROCIS RUNNERS</t>
  </si>
  <si>
    <t>ATLETICA GRAN SASSO</t>
  </si>
  <si>
    <t>PODISTICA AMATORI MOROLO</t>
  </si>
  <si>
    <t>SS LAZIO ATLETICA LEGGERA</t>
  </si>
  <si>
    <t>ASD INTESA ATLETICA</t>
  </si>
  <si>
    <t>POLISPORTIVA IUSM</t>
  </si>
  <si>
    <t>ATLETICA FROSINONE</t>
  </si>
  <si>
    <t>SORA RUNNERS</t>
  </si>
  <si>
    <t>US VALLECORSA</t>
  </si>
  <si>
    <t>OSO OLD STARS OSTIA</t>
  </si>
  <si>
    <t>ERNICA RUNNING</t>
  </si>
  <si>
    <t>FIAMME ARGENTO</t>
  </si>
  <si>
    <t>PODISTICA DEI FIORI</t>
  </si>
  <si>
    <t>AMATORI FIAT CASSINO</t>
  </si>
  <si>
    <t>A.S.D. ATLETICA DI MARCO SPORT</t>
  </si>
  <si>
    <t>GSD LITAL</t>
  </si>
  <si>
    <t>ALATRI I CICLOPI 2001</t>
  </si>
  <si>
    <t>ASD CORSA DEI SANTI</t>
  </si>
  <si>
    <t>CIRCOLO ATLETICA GDF LOMBARDIA</t>
  </si>
  <si>
    <t>SPORT E FITNESS OUTDOOR</t>
  </si>
  <si>
    <t>LBM SPORT TEAM</t>
  </si>
  <si>
    <t>ASD PODISTICA FAGGIANO</t>
  </si>
  <si>
    <t>ASD ATLETICA CITTA' DEI PAPI</t>
  </si>
  <si>
    <t>LIRI RUNNERS</t>
  </si>
  <si>
    <t>FARTLEK OSTIA</t>
  </si>
  <si>
    <t>ASD RUNNING SAN BASILIO</t>
  </si>
  <si>
    <t>ARCOP</t>
  </si>
  <si>
    <t>ASD TORRICE RUNNERS</t>
  </si>
  <si>
    <t>GMS SUBIACO</t>
  </si>
  <si>
    <t>ASD G.P. BUDOKAN CLUB PORTICI</t>
  </si>
  <si>
    <t>ATLETICA LAGOS DEI MARSI</t>
  </si>
  <si>
    <t>I LUPI DI MONTE CAIRO</t>
  </si>
  <si>
    <t>POLISPORTIVA ORO FANTASY</t>
  </si>
  <si>
    <t>RUNNERS VARESE</t>
  </si>
  <si>
    <t>ATLETICA SAN GIORGIO</t>
  </si>
  <si>
    <t>ASD RUNNING PENTRIA</t>
  </si>
  <si>
    <t>UISP PRATO</t>
  </si>
  <si>
    <t>FIAMME GIALLE G. SIMONI</t>
  </si>
  <si>
    <t>ASD ATLETICA VENAFRO</t>
  </si>
  <si>
    <t>OPES ITALIA</t>
  </si>
  <si>
    <t>A.S.D. POWER CASAGIOVE</t>
  </si>
  <si>
    <t>I.A.O.GYM CLUB LIBERTAS</t>
  </si>
  <si>
    <t>AMATORI VILLA PAMPHILI</t>
  </si>
  <si>
    <t>UISP LAZIO SUD-EST</t>
  </si>
  <si>
    <t>ASD ANIMABIKE</t>
  </si>
  <si>
    <t>PODISTICA OSTIA</t>
  </si>
  <si>
    <t>ATLETICA CEPRANO</t>
  </si>
  <si>
    <t>ATLETICA VILLA DE SANCTIS</t>
  </si>
  <si>
    <t xml:space="preserve">7ª edizione </t>
  </si>
  <si>
    <t>200 m.</t>
  </si>
  <si>
    <t>600 m.</t>
  </si>
  <si>
    <t>1000 m.</t>
  </si>
  <si>
    <t>1400 m.</t>
  </si>
  <si>
    <t>1800 m.</t>
  </si>
  <si>
    <t>2200 m.</t>
  </si>
  <si>
    <t>2600 m.</t>
  </si>
  <si>
    <t>3000 m.</t>
  </si>
  <si>
    <t>TROIA</t>
  </si>
  <si>
    <t>CAROLI</t>
  </si>
  <si>
    <t>GABRIELE</t>
  </si>
  <si>
    <t>FERRARO</t>
  </si>
  <si>
    <t>BIRROCCI</t>
  </si>
  <si>
    <t>STABILE</t>
  </si>
  <si>
    <t>GRILLO</t>
  </si>
  <si>
    <t>MANUELE</t>
  </si>
  <si>
    <t>MACALE</t>
  </si>
  <si>
    <t>GALLONE</t>
  </si>
  <si>
    <t>ADAGIO</t>
  </si>
  <si>
    <t>VALERIANI</t>
  </si>
  <si>
    <t>PIERO</t>
  </si>
  <si>
    <t>RUGGERI</t>
  </si>
  <si>
    <t>PAOLO ROBERTO</t>
  </si>
  <si>
    <t>MASI</t>
  </si>
  <si>
    <t>SERTORI</t>
  </si>
  <si>
    <t>OMBRETTA</t>
  </si>
  <si>
    <t>ADORNETTO</t>
  </si>
  <si>
    <t>CICCAZZO</t>
  </si>
  <si>
    <t>MARTINO</t>
  </si>
  <si>
    <t>LEONE</t>
  </si>
  <si>
    <t>BARTOCCI</t>
  </si>
  <si>
    <t>MOSCATELLI</t>
  </si>
  <si>
    <t>APUZZO</t>
  </si>
  <si>
    <t>ANGELICA</t>
  </si>
  <si>
    <t>TADDEI</t>
  </si>
  <si>
    <t>SPERATI</t>
  </si>
  <si>
    <t>MERCURI</t>
  </si>
  <si>
    <t>DEL MORO</t>
  </si>
  <si>
    <t>SARDO</t>
  </si>
  <si>
    <t>CARDINALI</t>
  </si>
  <si>
    <t>FEDERICO</t>
  </si>
  <si>
    <t>MASTROLORENZO</t>
  </si>
  <si>
    <t>DI RIENZO</t>
  </si>
  <si>
    <t>NEMBO</t>
  </si>
  <si>
    <t>PAREGIANI</t>
  </si>
  <si>
    <t>CASTRIGNANO</t>
  </si>
  <si>
    <t>DIANTONIO</t>
  </si>
  <si>
    <t>DI SOMMA</t>
  </si>
  <si>
    <t>FATTORUSSO</t>
  </si>
  <si>
    <t>PAONE</t>
  </si>
  <si>
    <t>PANARIELLO</t>
  </si>
  <si>
    <t>BRANCA</t>
  </si>
  <si>
    <t>DAVID</t>
  </si>
  <si>
    <t>CIPOLLONI</t>
  </si>
  <si>
    <t>SCIAMANNA</t>
  </si>
  <si>
    <t>SODDU</t>
  </si>
  <si>
    <t>MOCCALDI</t>
  </si>
  <si>
    <t>COLANTONIO</t>
  </si>
  <si>
    <t>STRAPPAVECCIA</t>
  </si>
  <si>
    <t>RIVIEZZO</t>
  </si>
  <si>
    <t>DI GIORGIO</t>
  </si>
  <si>
    <t>JENNINGS</t>
  </si>
  <si>
    <t>ANTHONY</t>
  </si>
  <si>
    <t>SCAMARCIO</t>
  </si>
  <si>
    <t>SPALLONI</t>
  </si>
  <si>
    <t>CORRIAS</t>
  </si>
  <si>
    <t>ALFIERI</t>
  </si>
  <si>
    <t>ASCANI</t>
  </si>
  <si>
    <t>FALATO</t>
  </si>
  <si>
    <t>NORCIA</t>
  </si>
  <si>
    <t>CAROLA</t>
  </si>
  <si>
    <t>DE ANGELIS</t>
  </si>
  <si>
    <t>SORRENTI</t>
  </si>
  <si>
    <t>GIUSEPPINA</t>
  </si>
  <si>
    <t>GALLI</t>
  </si>
  <si>
    <t>MELCHIONDA</t>
  </si>
  <si>
    <t>MACIOCE</t>
  </si>
  <si>
    <t>SANTONI</t>
  </si>
  <si>
    <t>VALTER</t>
  </si>
  <si>
    <t>D'UFFIZZI</t>
  </si>
  <si>
    <t>CHIRIELEISON</t>
  </si>
  <si>
    <t>SCACCHIAFICHI</t>
  </si>
  <si>
    <t>NEGRI</t>
  </si>
  <si>
    <t>CRISTINA</t>
  </si>
  <si>
    <t>CERINI</t>
  </si>
  <si>
    <t>SPINELLI</t>
  </si>
  <si>
    <t>CARPIGNOLI</t>
  </si>
  <si>
    <t>FRANCESCA</t>
  </si>
  <si>
    <t>IANDOLO</t>
  </si>
  <si>
    <t>TITTA</t>
  </si>
  <si>
    <t>MELISSARI</t>
  </si>
  <si>
    <t>PEIFFER</t>
  </si>
  <si>
    <t>BANCIU</t>
  </si>
  <si>
    <t>COSMIN</t>
  </si>
  <si>
    <t>BUONFIGLIO</t>
  </si>
  <si>
    <t>CIRRINCIONE</t>
  </si>
  <si>
    <t>GIACINTI</t>
  </si>
  <si>
    <t>TATIANA</t>
  </si>
  <si>
    <t>MILANETTI</t>
  </si>
  <si>
    <t>ZAINO</t>
  </si>
  <si>
    <t>CAPANNINI</t>
  </si>
  <si>
    <t>SCAFONE</t>
  </si>
  <si>
    <t>MARIA RITA</t>
  </si>
  <si>
    <t>NIGRO</t>
  </si>
  <si>
    <t>MERLI</t>
  </si>
  <si>
    <t>TOMASSINI</t>
  </si>
  <si>
    <t>GOLVELLI</t>
  </si>
  <si>
    <t>ORLANDI</t>
  </si>
  <si>
    <t>GULLO</t>
  </si>
  <si>
    <t>DESSÌ</t>
  </si>
  <si>
    <t>FIORENZA</t>
  </si>
  <si>
    <t>ILARIA</t>
  </si>
  <si>
    <t>il TRE...mila di Tor TRE Teste</t>
  </si>
  <si>
    <t>Tor TRE Teste - Roma (RM) Italia - Giovedì 03/07/2014</t>
  </si>
  <si>
    <t>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</si>
</sst>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40" sqref="E4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12" width="10.7109375" style="29" customWidth="1"/>
    <col min="13" max="13" width="10.7109375" style="2" customWidth="1"/>
    <col min="14" max="16" width="10.7109375" style="1" customWidth="1"/>
  </cols>
  <sheetData>
    <row r="1" spans="1:16" ht="45" customHeight="1">
      <c r="A1" s="31" t="s">
        <v>235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4" customHeight="1">
      <c r="A2" s="32" t="s">
        <v>122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4" customHeight="1">
      <c r="A3" s="33" t="s">
        <v>236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 t="s">
        <v>0</v>
      </c>
      <c r="P3" s="4">
        <v>3</v>
      </c>
    </row>
    <row r="4" spans="1:16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123</v>
      </c>
      <c r="G4" s="28" t="s">
        <v>124</v>
      </c>
      <c r="H4" s="28" t="s">
        <v>125</v>
      </c>
      <c r="I4" s="28" t="s">
        <v>126</v>
      </c>
      <c r="J4" s="28" t="s">
        <v>127</v>
      </c>
      <c r="K4" s="28" t="s">
        <v>128</v>
      </c>
      <c r="L4" s="28" t="s">
        <v>129</v>
      </c>
      <c r="M4" s="7" t="s">
        <v>130</v>
      </c>
      <c r="N4" s="7" t="s">
        <v>6</v>
      </c>
      <c r="O4" s="9" t="s">
        <v>7</v>
      </c>
      <c r="P4" s="9" t="s">
        <v>8</v>
      </c>
    </row>
    <row r="5" spans="1:16" s="10" customFormat="1" ht="15" customHeight="1">
      <c r="A5" s="12">
        <v>1</v>
      </c>
      <c r="B5" s="17" t="s">
        <v>131</v>
      </c>
      <c r="C5" s="17" t="s">
        <v>16</v>
      </c>
      <c r="D5" s="12" t="s">
        <v>237</v>
      </c>
      <c r="E5" s="17"/>
      <c r="F5" s="26">
        <v>0.00042824074074074075</v>
      </c>
      <c r="G5" s="26">
        <v>0.0012847222222222223</v>
      </c>
      <c r="H5" s="26">
        <v>0.0021527777777777778</v>
      </c>
      <c r="I5" s="26">
        <v>0.003043981481481482</v>
      </c>
      <c r="J5" s="26">
        <v>0.003923611111111111</v>
      </c>
      <c r="K5" s="26">
        <v>0.004803240740740741</v>
      </c>
      <c r="L5" s="26">
        <v>0.005636574074074074</v>
      </c>
      <c r="M5" s="26">
        <v>0.00636574074074074</v>
      </c>
      <c r="N5" s="12" t="str">
        <f aca="true" t="shared" si="0" ref="N5:N33">TEXT(INT((HOUR(M5)*3600+MINUTE(M5)*60+SECOND(M5))/$P$3/60),"0")&amp;"."&amp;TEXT(MOD((HOUR(M5)*3600+MINUTE(M5)*60+SECOND(M5))/$P$3,60),"00")&amp;"/km"</f>
        <v>3.03/km</v>
      </c>
      <c r="O5" s="26">
        <f aca="true" t="shared" si="1" ref="O5:O33">M5-$M$5</f>
        <v>0</v>
      </c>
      <c r="P5" s="26">
        <f>M5-INDEX($M$5:$M$103,MATCH(D5,$D$5:$D$103,0))</f>
        <v>0</v>
      </c>
    </row>
    <row r="6" spans="1:16" s="10" customFormat="1" ht="15" customHeight="1">
      <c r="A6" s="13">
        <v>2</v>
      </c>
      <c r="B6" s="18" t="s">
        <v>132</v>
      </c>
      <c r="C6" s="18" t="s">
        <v>133</v>
      </c>
      <c r="D6" s="13" t="s">
        <v>237</v>
      </c>
      <c r="E6" s="18"/>
      <c r="F6" s="14">
        <v>0.00042824074074074075</v>
      </c>
      <c r="G6" s="14">
        <v>0.0012847222222222223</v>
      </c>
      <c r="H6" s="14">
        <v>0.0021643518518518518</v>
      </c>
      <c r="I6" s="14">
        <v>0.0030324074074074073</v>
      </c>
      <c r="J6" s="14">
        <v>0.003923611111111111</v>
      </c>
      <c r="K6" s="14">
        <v>0.004803240740740741</v>
      </c>
      <c r="L6" s="14">
        <v>0.005671296296296296</v>
      </c>
      <c r="M6" s="14">
        <v>0.00650462962962963</v>
      </c>
      <c r="N6" s="13" t="str">
        <f t="shared" si="0"/>
        <v>3.07/km</v>
      </c>
      <c r="O6" s="14">
        <f t="shared" si="1"/>
        <v>0.00013888888888888978</v>
      </c>
      <c r="P6" s="14">
        <f>M6-INDEX($M$5:$M$103,MATCH(D6,$D$5:$D$103,0))</f>
        <v>0.00013888888888888978</v>
      </c>
    </row>
    <row r="7" spans="1:16" s="10" customFormat="1" ht="15" customHeight="1">
      <c r="A7" s="13">
        <v>3</v>
      </c>
      <c r="B7" s="18" t="s">
        <v>134</v>
      </c>
      <c r="C7" s="18" t="s">
        <v>19</v>
      </c>
      <c r="D7" s="13" t="s">
        <v>237</v>
      </c>
      <c r="E7" s="18"/>
      <c r="F7" s="14">
        <v>0.0004398148148148148</v>
      </c>
      <c r="G7" s="14">
        <v>0.0013078703703703705</v>
      </c>
      <c r="H7" s="14">
        <v>0.002199074074074074</v>
      </c>
      <c r="I7" s="14">
        <v>0.003090277777777778</v>
      </c>
      <c r="J7" s="14">
        <v>0.003969907407407407</v>
      </c>
      <c r="K7" s="14">
        <v>0.004861111111111111</v>
      </c>
      <c r="L7" s="14">
        <v>0.005740740740740742</v>
      </c>
      <c r="M7" s="14">
        <v>0.006585648148148147</v>
      </c>
      <c r="N7" s="13" t="str">
        <f t="shared" si="0"/>
        <v>3.10/km</v>
      </c>
      <c r="O7" s="14">
        <f t="shared" si="1"/>
        <v>0.0002199074074074065</v>
      </c>
      <c r="P7" s="14">
        <f>M7-INDEX($M$5:$M$103,MATCH(D7,$D$5:$D$103,0))</f>
        <v>0.0002199074074074065</v>
      </c>
    </row>
    <row r="8" spans="1:16" s="10" customFormat="1" ht="15" customHeight="1">
      <c r="A8" s="13">
        <v>4</v>
      </c>
      <c r="B8" s="18" t="s">
        <v>135</v>
      </c>
      <c r="C8" s="18" t="s">
        <v>20</v>
      </c>
      <c r="D8" s="13" t="s">
        <v>237</v>
      </c>
      <c r="E8" s="18"/>
      <c r="F8" s="14">
        <v>0.00047453703703703704</v>
      </c>
      <c r="G8" s="14">
        <v>0.001365740740740741</v>
      </c>
      <c r="H8" s="14">
        <v>0.0022916666666666667</v>
      </c>
      <c r="I8" s="14">
        <v>0.003194444444444444</v>
      </c>
      <c r="J8" s="14">
        <v>0.004108796296296297</v>
      </c>
      <c r="K8" s="14">
        <v>0.0050347222222222225</v>
      </c>
      <c r="L8" s="14">
        <v>0.005937500000000001</v>
      </c>
      <c r="M8" s="14">
        <v>0.0067708333333333336</v>
      </c>
      <c r="N8" s="13" t="str">
        <f t="shared" si="0"/>
        <v>3.15/km</v>
      </c>
      <c r="O8" s="14">
        <f t="shared" si="1"/>
        <v>0.0004050925925925932</v>
      </c>
      <c r="P8" s="14">
        <f>M8-INDEX($M$5:$M$103,MATCH(D8,$D$5:$D$103,0))</f>
        <v>0.0004050925925925932</v>
      </c>
    </row>
    <row r="9" spans="1:16" s="10" customFormat="1" ht="15" customHeight="1">
      <c r="A9" s="13">
        <v>5</v>
      </c>
      <c r="B9" s="18" t="s">
        <v>136</v>
      </c>
      <c r="C9" s="18" t="s">
        <v>36</v>
      </c>
      <c r="D9" s="13" t="s">
        <v>237</v>
      </c>
      <c r="E9" s="18"/>
      <c r="F9" s="14">
        <v>0.0004513888888888889</v>
      </c>
      <c r="G9" s="14">
        <v>0.0013541666666666667</v>
      </c>
      <c r="H9" s="14">
        <v>0.0022916666666666667</v>
      </c>
      <c r="I9" s="14">
        <v>0.0032175925925925926</v>
      </c>
      <c r="J9" s="14">
        <v>0.004143518518518519</v>
      </c>
      <c r="K9" s="14">
        <v>0.005092592592592592</v>
      </c>
      <c r="L9" s="14">
        <v>0.006018518518518518</v>
      </c>
      <c r="M9" s="14">
        <v>0.006828703703703704</v>
      </c>
      <c r="N9" s="13" t="str">
        <f t="shared" si="0"/>
        <v>3.17/km</v>
      </c>
      <c r="O9" s="14">
        <f t="shared" si="1"/>
        <v>0.00046296296296296363</v>
      </c>
      <c r="P9" s="14">
        <f>M9-INDEX($M$5:$M$103,MATCH(D9,$D$5:$D$103,0))</f>
        <v>0.00046296296296296363</v>
      </c>
    </row>
    <row r="10" spans="1:16" s="10" customFormat="1" ht="15" customHeight="1">
      <c r="A10" s="13">
        <v>6</v>
      </c>
      <c r="B10" s="18" t="s">
        <v>137</v>
      </c>
      <c r="C10" s="18" t="s">
        <v>138</v>
      </c>
      <c r="D10" s="13" t="s">
        <v>237</v>
      </c>
      <c r="E10" s="18"/>
      <c r="F10" s="14">
        <v>0.0004629629629629629</v>
      </c>
      <c r="G10" s="14">
        <v>0.0013773148148148147</v>
      </c>
      <c r="H10" s="14">
        <v>0.0022916666666666667</v>
      </c>
      <c r="I10" s="14">
        <v>0.003194444444444444</v>
      </c>
      <c r="J10" s="14">
        <v>0.004120370370370371</v>
      </c>
      <c r="K10" s="14">
        <v>0.0050347222222222225</v>
      </c>
      <c r="L10" s="14">
        <v>0.0059490740740740745</v>
      </c>
      <c r="M10" s="14">
        <v>0.006840277777777778</v>
      </c>
      <c r="N10" s="13" t="str">
        <f t="shared" si="0"/>
        <v>3.17/km</v>
      </c>
      <c r="O10" s="14">
        <f t="shared" si="1"/>
        <v>0.0004745370370370372</v>
      </c>
      <c r="P10" s="14">
        <f>M10-INDEX($M$5:$M$103,MATCH(D10,$D$5:$D$103,0))</f>
        <v>0.0004745370370370372</v>
      </c>
    </row>
    <row r="11" spans="1:16" s="10" customFormat="1" ht="15" customHeight="1">
      <c r="A11" s="13">
        <v>7</v>
      </c>
      <c r="B11" s="18" t="s">
        <v>139</v>
      </c>
      <c r="C11" s="18" t="s">
        <v>55</v>
      </c>
      <c r="D11" s="13" t="s">
        <v>237</v>
      </c>
      <c r="E11" s="18"/>
      <c r="F11" s="14">
        <v>0.0004513888888888889</v>
      </c>
      <c r="G11" s="14">
        <v>0.0013425925925925925</v>
      </c>
      <c r="H11" s="14">
        <v>0.0022569444444444447</v>
      </c>
      <c r="I11" s="14">
        <v>0.00318287037037037</v>
      </c>
      <c r="J11" s="14">
        <v>0.004108796296296297</v>
      </c>
      <c r="K11" s="14">
        <v>0.005023148148148148</v>
      </c>
      <c r="L11" s="14">
        <v>0.005937500000000001</v>
      </c>
      <c r="M11" s="14">
        <v>0.006898148148148149</v>
      </c>
      <c r="N11" s="13" t="str">
        <f t="shared" si="0"/>
        <v>3.19/km</v>
      </c>
      <c r="O11" s="14">
        <f t="shared" si="1"/>
        <v>0.0005324074074074085</v>
      </c>
      <c r="P11" s="14">
        <f>M11-INDEX($M$5:$M$103,MATCH(D11,$D$5:$D$103,0))</f>
        <v>0.0005324074074074085</v>
      </c>
    </row>
    <row r="12" spans="1:16" s="10" customFormat="1" ht="15" customHeight="1">
      <c r="A12" s="13">
        <v>8</v>
      </c>
      <c r="B12" s="18" t="s">
        <v>140</v>
      </c>
      <c r="C12" s="18" t="s">
        <v>23</v>
      </c>
      <c r="D12" s="13" t="s">
        <v>237</v>
      </c>
      <c r="E12" s="18"/>
      <c r="F12" s="14">
        <v>0.0004513888888888889</v>
      </c>
      <c r="G12" s="14">
        <v>0.0013425925925925925</v>
      </c>
      <c r="H12" s="14">
        <v>0.0022569444444444447</v>
      </c>
      <c r="I12" s="14">
        <v>0.00318287037037037</v>
      </c>
      <c r="J12" s="14">
        <v>0.004108796296296297</v>
      </c>
      <c r="K12" s="14">
        <v>0.005046296296296296</v>
      </c>
      <c r="L12" s="14">
        <v>0.006006944444444444</v>
      </c>
      <c r="M12" s="14">
        <v>0.00693287037037037</v>
      </c>
      <c r="N12" s="13" t="str">
        <f t="shared" si="0"/>
        <v>3.20/km</v>
      </c>
      <c r="O12" s="14">
        <f t="shared" si="1"/>
        <v>0.0005671296296296292</v>
      </c>
      <c r="P12" s="14">
        <f>M12-INDEX($M$5:$M$103,MATCH(D12,$D$5:$D$103,0))</f>
        <v>0.0005671296296296292</v>
      </c>
    </row>
    <row r="13" spans="1:16" s="10" customFormat="1" ht="15" customHeight="1">
      <c r="A13" s="13">
        <v>9</v>
      </c>
      <c r="B13" s="18" t="s">
        <v>141</v>
      </c>
      <c r="C13" s="18" t="s">
        <v>12</v>
      </c>
      <c r="D13" s="13" t="s">
        <v>237</v>
      </c>
      <c r="E13" s="18"/>
      <c r="F13" s="14">
        <v>0.00048611111111111104</v>
      </c>
      <c r="G13" s="14">
        <v>0.001423611111111111</v>
      </c>
      <c r="H13" s="14">
        <v>0.002361111111111111</v>
      </c>
      <c r="I13" s="14">
        <v>0.003275462962962963</v>
      </c>
      <c r="J13" s="14">
        <v>0.004201388888888889</v>
      </c>
      <c r="K13" s="14">
        <v>0.005162037037037037</v>
      </c>
      <c r="L13" s="14">
        <v>0.006122685185185185</v>
      </c>
      <c r="M13" s="14">
        <v>0.007037037037037037</v>
      </c>
      <c r="N13" s="13" t="str">
        <f t="shared" si="0"/>
        <v>3.23/km</v>
      </c>
      <c r="O13" s="14">
        <f t="shared" si="1"/>
        <v>0.0006712962962962966</v>
      </c>
      <c r="P13" s="14">
        <f>M13-INDEX($M$5:$M$103,MATCH(D13,$D$5:$D$103,0))</f>
        <v>0.0006712962962962966</v>
      </c>
    </row>
    <row r="14" spans="1:16" s="10" customFormat="1" ht="15" customHeight="1">
      <c r="A14" s="13">
        <v>10</v>
      </c>
      <c r="B14" s="18" t="s">
        <v>142</v>
      </c>
      <c r="C14" s="18" t="s">
        <v>143</v>
      </c>
      <c r="D14" s="13" t="s">
        <v>237</v>
      </c>
      <c r="E14" s="18"/>
      <c r="F14" s="14">
        <v>0.00048611111111111104</v>
      </c>
      <c r="G14" s="14">
        <v>0.0014814814814814814</v>
      </c>
      <c r="H14" s="14">
        <v>0.0024537037037037036</v>
      </c>
      <c r="I14" s="14">
        <v>0.003425925925925926</v>
      </c>
      <c r="J14" s="14">
        <v>0.0044444444444444444</v>
      </c>
      <c r="K14" s="14">
        <v>0.005451388888888888</v>
      </c>
      <c r="L14" s="14">
        <v>0.006412037037037036</v>
      </c>
      <c r="M14" s="14">
        <v>0.0072800925925925915</v>
      </c>
      <c r="N14" s="13" t="str">
        <f t="shared" si="0"/>
        <v>3.30/km</v>
      </c>
      <c r="O14" s="14">
        <f t="shared" si="1"/>
        <v>0.0009143518518518511</v>
      </c>
      <c r="P14" s="14">
        <f>M14-INDEX($M$5:$M$103,MATCH(D14,$D$5:$D$103,0))</f>
        <v>0.0009143518518518511</v>
      </c>
    </row>
    <row r="15" spans="1:16" s="10" customFormat="1" ht="15" customHeight="1">
      <c r="A15" s="13">
        <v>11</v>
      </c>
      <c r="B15" s="18" t="s">
        <v>144</v>
      </c>
      <c r="C15" s="18" t="s">
        <v>145</v>
      </c>
      <c r="D15" s="13" t="s">
        <v>237</v>
      </c>
      <c r="E15" s="18"/>
      <c r="F15" s="14">
        <v>0.00048611111111111104</v>
      </c>
      <c r="G15" s="14">
        <v>0.0014814814814814814</v>
      </c>
      <c r="H15" s="14">
        <v>0.0024537037037037036</v>
      </c>
      <c r="I15" s="14">
        <v>0.0034490740740740745</v>
      </c>
      <c r="J15" s="14">
        <v>0.004467592592592593</v>
      </c>
      <c r="K15" s="14">
        <v>0.005451388888888888</v>
      </c>
      <c r="L15" s="14">
        <v>0.006412037037037036</v>
      </c>
      <c r="M15" s="14">
        <v>0.007291666666666666</v>
      </c>
      <c r="N15" s="13" t="str">
        <f t="shared" si="0"/>
        <v>3.30/km</v>
      </c>
      <c r="O15" s="14">
        <f t="shared" si="1"/>
        <v>0.0009259259259259255</v>
      </c>
      <c r="P15" s="14">
        <f>M15-INDEX($M$5:$M$103,MATCH(D15,$D$5:$D$103,0))</f>
        <v>0.0009259259259259255</v>
      </c>
    </row>
    <row r="16" spans="1:16" s="10" customFormat="1" ht="15" customHeight="1">
      <c r="A16" s="13">
        <v>12</v>
      </c>
      <c r="B16" s="18" t="s">
        <v>146</v>
      </c>
      <c r="C16" s="18" t="s">
        <v>67</v>
      </c>
      <c r="D16" s="13" t="s">
        <v>237</v>
      </c>
      <c r="E16" s="18"/>
      <c r="F16" s="14">
        <v>0.00048611111111111104</v>
      </c>
      <c r="G16" s="14">
        <v>0.0014699074074074074</v>
      </c>
      <c r="H16" s="14">
        <v>0.0024421296296296296</v>
      </c>
      <c r="I16" s="14">
        <v>0.003425925925925926</v>
      </c>
      <c r="J16" s="14">
        <v>0.0044444444444444444</v>
      </c>
      <c r="K16" s="14">
        <v>0.005439814814814815</v>
      </c>
      <c r="L16" s="14">
        <v>0.006412037037037036</v>
      </c>
      <c r="M16" s="14">
        <v>0.007349537037037037</v>
      </c>
      <c r="N16" s="13" t="str">
        <f t="shared" si="0"/>
        <v>3.32/km</v>
      </c>
      <c r="O16" s="14">
        <f t="shared" si="1"/>
        <v>0.0009837962962962968</v>
      </c>
      <c r="P16" s="14">
        <f>M16-INDEX($M$5:$M$103,MATCH(D16,$D$5:$D$103,0))</f>
        <v>0.0009837962962962968</v>
      </c>
    </row>
    <row r="17" spans="1:16" s="10" customFormat="1" ht="15" customHeight="1">
      <c r="A17" s="13">
        <v>13</v>
      </c>
      <c r="B17" s="18" t="s">
        <v>147</v>
      </c>
      <c r="C17" s="18" t="s">
        <v>148</v>
      </c>
      <c r="D17" s="13" t="s">
        <v>237</v>
      </c>
      <c r="E17" s="18"/>
      <c r="F17" s="14">
        <v>0.00047453703703703704</v>
      </c>
      <c r="G17" s="14">
        <v>0.001423611111111111</v>
      </c>
      <c r="H17" s="14">
        <v>0.0024189814814814816</v>
      </c>
      <c r="I17" s="14">
        <v>0.0034375</v>
      </c>
      <c r="J17" s="14">
        <v>0.004467592592592593</v>
      </c>
      <c r="K17" s="14">
        <v>0.005486111111111112</v>
      </c>
      <c r="L17" s="14">
        <v>0.006493055555555555</v>
      </c>
      <c r="M17" s="14">
        <v>0.007418981481481481</v>
      </c>
      <c r="N17" s="13" t="str">
        <f t="shared" si="0"/>
        <v>3.34/km</v>
      </c>
      <c r="O17" s="14">
        <f t="shared" si="1"/>
        <v>0.0010532407407407409</v>
      </c>
      <c r="P17" s="14">
        <f>M17-INDEX($M$5:$M$103,MATCH(D17,$D$5:$D$103,0))</f>
        <v>0.0010532407407407409</v>
      </c>
    </row>
    <row r="18" spans="1:16" s="10" customFormat="1" ht="15" customHeight="1">
      <c r="A18" s="13">
        <v>14</v>
      </c>
      <c r="B18" s="18" t="s">
        <v>48</v>
      </c>
      <c r="C18" s="18" t="s">
        <v>38</v>
      </c>
      <c r="D18" s="13" t="s">
        <v>237</v>
      </c>
      <c r="E18" s="18"/>
      <c r="F18" s="14">
        <v>0.00048611111111111104</v>
      </c>
      <c r="G18" s="14">
        <v>0.0014699074074074074</v>
      </c>
      <c r="H18" s="14">
        <v>0.0024537037037037036</v>
      </c>
      <c r="I18" s="14">
        <v>0.003425925925925926</v>
      </c>
      <c r="J18" s="14">
        <v>0.004456018518518519</v>
      </c>
      <c r="K18" s="14">
        <v>0.005451388888888888</v>
      </c>
      <c r="L18" s="14">
        <v>0.006435185185185186</v>
      </c>
      <c r="M18" s="14">
        <v>0.007418981481481481</v>
      </c>
      <c r="N18" s="13" t="str">
        <f t="shared" si="0"/>
        <v>3.34/km</v>
      </c>
      <c r="O18" s="14">
        <f t="shared" si="1"/>
        <v>0.0010532407407407409</v>
      </c>
      <c r="P18" s="14">
        <f>M18-INDEX($M$5:$M$103,MATCH(D18,$D$5:$D$103,0))</f>
        <v>0.0010532407407407409</v>
      </c>
    </row>
    <row r="19" spans="1:16" s="10" customFormat="1" ht="15" customHeight="1">
      <c r="A19" s="13">
        <v>15</v>
      </c>
      <c r="B19" s="18" t="s">
        <v>149</v>
      </c>
      <c r="C19" s="18" t="s">
        <v>35</v>
      </c>
      <c r="D19" s="13" t="s">
        <v>237</v>
      </c>
      <c r="E19" s="18"/>
      <c r="F19" s="14">
        <v>0.0004629629629629629</v>
      </c>
      <c r="G19" s="14">
        <v>0.0013773148148148147</v>
      </c>
      <c r="H19" s="14">
        <v>0.002337962962962963</v>
      </c>
      <c r="I19" s="14">
        <v>0.003344907407407407</v>
      </c>
      <c r="J19" s="14">
        <v>0.004363425925925926</v>
      </c>
      <c r="K19" s="14">
        <v>0.005416666666666667</v>
      </c>
      <c r="L19" s="14">
        <v>0.006469907407407407</v>
      </c>
      <c r="M19" s="14">
        <v>0.007511574074074074</v>
      </c>
      <c r="N19" s="13" t="str">
        <f t="shared" si="0"/>
        <v>3.36/km</v>
      </c>
      <c r="O19" s="14">
        <f t="shared" si="1"/>
        <v>0.0011458333333333338</v>
      </c>
      <c r="P19" s="14">
        <f>M19-INDEX($M$5:$M$103,MATCH(D19,$D$5:$D$103,0))</f>
        <v>0.0011458333333333338</v>
      </c>
    </row>
    <row r="20" spans="1:16" s="10" customFormat="1" ht="15" customHeight="1">
      <c r="A20" s="13">
        <v>16</v>
      </c>
      <c r="B20" s="18" t="s">
        <v>150</v>
      </c>
      <c r="C20" s="18" t="s">
        <v>32</v>
      </c>
      <c r="D20" s="13" t="s">
        <v>237</v>
      </c>
      <c r="E20" s="18"/>
      <c r="F20" s="14">
        <v>0.00048611111111111104</v>
      </c>
      <c r="G20" s="14">
        <v>0.0014930555555555556</v>
      </c>
      <c r="H20" s="14">
        <v>0.0024768518518518516</v>
      </c>
      <c r="I20" s="14">
        <v>0.0034953703703703705</v>
      </c>
      <c r="J20" s="14">
        <v>0.004525462962962963</v>
      </c>
      <c r="K20" s="14">
        <v>0.00556712962962963</v>
      </c>
      <c r="L20" s="14">
        <v>0.006608796296296297</v>
      </c>
      <c r="M20" s="14">
        <v>0.007581018518518518</v>
      </c>
      <c r="N20" s="13" t="str">
        <f t="shared" si="0"/>
        <v>3.38/km</v>
      </c>
      <c r="O20" s="14">
        <f t="shared" si="1"/>
        <v>0.0012152777777777778</v>
      </c>
      <c r="P20" s="14">
        <f>M20-INDEX($M$5:$M$103,MATCH(D20,$D$5:$D$103,0))</f>
        <v>0.0012152777777777778</v>
      </c>
    </row>
    <row r="21" spans="1:16" s="10" customFormat="1" ht="15" customHeight="1">
      <c r="A21" s="13">
        <v>17</v>
      </c>
      <c r="B21" s="18" t="s">
        <v>151</v>
      </c>
      <c r="C21" s="18" t="s">
        <v>152</v>
      </c>
      <c r="D21" s="13" t="s">
        <v>237</v>
      </c>
      <c r="E21" s="18"/>
      <c r="F21" s="14">
        <v>0.00048611111111111104</v>
      </c>
      <c r="G21" s="14">
        <v>0.0014930555555555556</v>
      </c>
      <c r="H21" s="14">
        <v>0.0025</v>
      </c>
      <c r="I21" s="14">
        <v>0.0035185185185185185</v>
      </c>
      <c r="J21" s="14">
        <v>0.004548611111111111</v>
      </c>
      <c r="K21" s="14">
        <v>0.005578703703703704</v>
      </c>
      <c r="L21" s="14">
        <v>0.006597222222222222</v>
      </c>
      <c r="M21" s="14">
        <v>0.007592592592592593</v>
      </c>
      <c r="N21" s="13" t="str">
        <f t="shared" si="0"/>
        <v>3.39/km</v>
      </c>
      <c r="O21" s="14">
        <f t="shared" si="1"/>
        <v>0.0012268518518518522</v>
      </c>
      <c r="P21" s="14">
        <f>M21-INDEX($M$5:$M$103,MATCH(D21,$D$5:$D$103,0))</f>
        <v>0.0012268518518518522</v>
      </c>
    </row>
    <row r="22" spans="1:16" s="10" customFormat="1" ht="15" customHeight="1">
      <c r="A22" s="13">
        <v>18</v>
      </c>
      <c r="B22" s="18" t="s">
        <v>153</v>
      </c>
      <c r="C22" s="18" t="s">
        <v>19</v>
      </c>
      <c r="D22" s="13" t="s">
        <v>237</v>
      </c>
      <c r="E22" s="18"/>
      <c r="F22" s="14">
        <v>0.0004398148148148148</v>
      </c>
      <c r="G22" s="14">
        <v>0.001412037037037037</v>
      </c>
      <c r="H22" s="14">
        <v>0.0024421296296296296</v>
      </c>
      <c r="I22" s="14">
        <v>0.003472222222222222</v>
      </c>
      <c r="J22" s="14">
        <v>0.0045370370370370365</v>
      </c>
      <c r="K22" s="14">
        <v>0.005601851851851852</v>
      </c>
      <c r="L22" s="14">
        <v>0.006666666666666667</v>
      </c>
      <c r="M22" s="14">
        <v>0.0076157407407407415</v>
      </c>
      <c r="N22" s="13" t="str">
        <f t="shared" si="0"/>
        <v>3.39/km</v>
      </c>
      <c r="O22" s="14">
        <f t="shared" si="1"/>
        <v>0.0012500000000000011</v>
      </c>
      <c r="P22" s="14">
        <f>M22-INDEX($M$5:$M$103,MATCH(D22,$D$5:$D$103,0))</f>
        <v>0.0012500000000000011</v>
      </c>
    </row>
    <row r="23" spans="1:16" s="10" customFormat="1" ht="15" customHeight="1">
      <c r="A23" s="20">
        <v>19</v>
      </c>
      <c r="B23" s="23" t="s">
        <v>154</v>
      </c>
      <c r="C23" s="23" t="s">
        <v>143</v>
      </c>
      <c r="D23" s="20" t="s">
        <v>237</v>
      </c>
      <c r="E23" s="23" t="s">
        <v>54</v>
      </c>
      <c r="F23" s="27">
        <v>0.0004398148148148148</v>
      </c>
      <c r="G23" s="27">
        <v>0.001400462962962963</v>
      </c>
      <c r="H23" s="27">
        <v>0.0024305555555555556</v>
      </c>
      <c r="I23" s="27">
        <v>0.003472222222222222</v>
      </c>
      <c r="J23" s="27">
        <v>0.004525462962962963</v>
      </c>
      <c r="K23" s="27">
        <v>0.005590277777777778</v>
      </c>
      <c r="L23" s="27">
        <v>0.0066550925925925935</v>
      </c>
      <c r="M23" s="27">
        <v>0.007638888888888889</v>
      </c>
      <c r="N23" s="20" t="str">
        <f t="shared" si="0"/>
        <v>3.40/km</v>
      </c>
      <c r="O23" s="27">
        <f t="shared" si="1"/>
        <v>0.0012731481481481483</v>
      </c>
      <c r="P23" s="27">
        <f>M23-INDEX($M$5:$M$103,MATCH(D23,$D$5:$D$103,0))</f>
        <v>0.0012731481481481483</v>
      </c>
    </row>
    <row r="24" spans="1:16" s="10" customFormat="1" ht="15" customHeight="1">
      <c r="A24" s="13">
        <v>20</v>
      </c>
      <c r="B24" s="18" t="s">
        <v>155</v>
      </c>
      <c r="C24" s="18" t="s">
        <v>156</v>
      </c>
      <c r="D24" s="13" t="s">
        <v>237</v>
      </c>
      <c r="E24" s="18"/>
      <c r="F24" s="14">
        <v>0.00048611111111111104</v>
      </c>
      <c r="G24" s="14">
        <v>0.0014814814814814814</v>
      </c>
      <c r="H24" s="14">
        <v>0.0024768518518518516</v>
      </c>
      <c r="I24" s="14">
        <v>0.0035185185185185185</v>
      </c>
      <c r="J24" s="14">
        <v>0.004594907407407408</v>
      </c>
      <c r="K24" s="14">
        <v>0.005648148148148148</v>
      </c>
      <c r="L24" s="14">
        <v>0.006689814814814814</v>
      </c>
      <c r="M24" s="14">
        <v>0.007662037037037037</v>
      </c>
      <c r="N24" s="13" t="str">
        <f t="shared" si="0"/>
        <v>3.41/km</v>
      </c>
      <c r="O24" s="14">
        <f t="shared" si="1"/>
        <v>0.0012962962962962963</v>
      </c>
      <c r="P24" s="14">
        <f>M24-INDEX($M$5:$M$103,MATCH(D24,$D$5:$D$103,0))</f>
        <v>0.0012962962962962963</v>
      </c>
    </row>
    <row r="25" spans="1:16" s="10" customFormat="1" ht="15" customHeight="1">
      <c r="A25" s="20">
        <v>21</v>
      </c>
      <c r="B25" s="23" t="s">
        <v>157</v>
      </c>
      <c r="C25" s="23" t="s">
        <v>19</v>
      </c>
      <c r="D25" s="20" t="s">
        <v>237</v>
      </c>
      <c r="E25" s="23" t="s">
        <v>54</v>
      </c>
      <c r="F25" s="27">
        <v>0.00047453703703703704</v>
      </c>
      <c r="G25" s="27">
        <v>0.0014814814814814814</v>
      </c>
      <c r="H25" s="27">
        <v>0.002523148148148148</v>
      </c>
      <c r="I25" s="27">
        <v>0.003599537037037037</v>
      </c>
      <c r="J25" s="27">
        <v>0.004652777777777777</v>
      </c>
      <c r="K25" s="27">
        <v>0.005717592592592593</v>
      </c>
      <c r="L25" s="27">
        <v>0.0067708333333333336</v>
      </c>
      <c r="M25" s="27">
        <v>0.007754629629629629</v>
      </c>
      <c r="N25" s="20" t="str">
        <f t="shared" si="0"/>
        <v>3.43/km</v>
      </c>
      <c r="O25" s="27">
        <f t="shared" si="1"/>
        <v>0.0013888888888888883</v>
      </c>
      <c r="P25" s="27">
        <f>M25-INDEX($M$5:$M$103,MATCH(D25,$D$5:$D$103,0))</f>
        <v>0.0013888888888888883</v>
      </c>
    </row>
    <row r="26" spans="1:16" s="10" customFormat="1" ht="15" customHeight="1">
      <c r="A26" s="13">
        <v>22</v>
      </c>
      <c r="B26" s="18" t="s">
        <v>158</v>
      </c>
      <c r="C26" s="18" t="s">
        <v>51</v>
      </c>
      <c r="D26" s="13" t="s">
        <v>237</v>
      </c>
      <c r="E26" s="18"/>
      <c r="F26" s="14">
        <v>0.0005324074074074074</v>
      </c>
      <c r="G26" s="14">
        <v>0.001574074074074074</v>
      </c>
      <c r="H26" s="14">
        <v>0.0026041666666666665</v>
      </c>
      <c r="I26" s="14">
        <v>0.003645833333333333</v>
      </c>
      <c r="J26" s="14">
        <v>0.004699074074074074</v>
      </c>
      <c r="K26" s="14">
        <v>0.005729166666666667</v>
      </c>
      <c r="L26" s="14">
        <v>0.006793981481481482</v>
      </c>
      <c r="M26" s="14">
        <v>0.007766203703703703</v>
      </c>
      <c r="N26" s="13" t="str">
        <f t="shared" si="0"/>
        <v>3.44/km</v>
      </c>
      <c r="O26" s="14">
        <f t="shared" si="1"/>
        <v>0.0014004629629629627</v>
      </c>
      <c r="P26" s="14">
        <f>M26-INDEX($M$5:$M$103,MATCH(D26,$D$5:$D$103,0))</f>
        <v>0.0014004629629629627</v>
      </c>
    </row>
    <row r="27" spans="1:16" s="10" customFormat="1" ht="15" customHeight="1">
      <c r="A27" s="13">
        <v>23</v>
      </c>
      <c r="B27" s="18" t="s">
        <v>159</v>
      </c>
      <c r="C27" s="18" t="s">
        <v>19</v>
      </c>
      <c r="D27" s="13" t="s">
        <v>237</v>
      </c>
      <c r="E27" s="18"/>
      <c r="F27" s="14">
        <v>0.0005092592592592592</v>
      </c>
      <c r="G27" s="14">
        <v>0.0015162037037037036</v>
      </c>
      <c r="H27" s="14">
        <v>0.002534722222222222</v>
      </c>
      <c r="I27" s="14">
        <v>0.003587962962962963</v>
      </c>
      <c r="J27" s="14">
        <v>0.004641203703703704</v>
      </c>
      <c r="K27" s="14">
        <v>0.005717592592592593</v>
      </c>
      <c r="L27" s="14">
        <v>0.006793981481481482</v>
      </c>
      <c r="M27" s="14">
        <v>0.0078009259259259256</v>
      </c>
      <c r="N27" s="13" t="str">
        <f t="shared" si="0"/>
        <v>3.45/km</v>
      </c>
      <c r="O27" s="14">
        <f t="shared" si="1"/>
        <v>0.0014351851851851852</v>
      </c>
      <c r="P27" s="14">
        <f>M27-INDEX($M$5:$M$103,MATCH(D27,$D$5:$D$103,0))</f>
        <v>0.0014351851851851852</v>
      </c>
    </row>
    <row r="28" spans="1:16" s="11" customFormat="1" ht="15" customHeight="1">
      <c r="A28" s="13">
        <v>24</v>
      </c>
      <c r="B28" s="18" t="s">
        <v>64</v>
      </c>
      <c r="C28" s="18" t="s">
        <v>10</v>
      </c>
      <c r="D28" s="13" t="s">
        <v>237</v>
      </c>
      <c r="E28" s="18"/>
      <c r="F28" s="14">
        <v>0.0005092592592592592</v>
      </c>
      <c r="G28" s="14">
        <v>0.001550925925925926</v>
      </c>
      <c r="H28" s="14">
        <v>0.0025925925925925925</v>
      </c>
      <c r="I28" s="14">
        <v>0.0036574074074074074</v>
      </c>
      <c r="J28" s="14">
        <v>0.004733796296296296</v>
      </c>
      <c r="K28" s="14">
        <v>0.005810185185185186</v>
      </c>
      <c r="L28" s="14">
        <v>0.006851851851851852</v>
      </c>
      <c r="M28" s="14">
        <v>0.0078125</v>
      </c>
      <c r="N28" s="13" t="str">
        <f t="shared" si="0"/>
        <v>3.45/km</v>
      </c>
      <c r="O28" s="14">
        <f t="shared" si="1"/>
        <v>0.0014467592592592596</v>
      </c>
      <c r="P28" s="14">
        <f>M28-INDEX($M$5:$M$103,MATCH(D28,$D$5:$D$103,0))</f>
        <v>0.0014467592592592596</v>
      </c>
    </row>
    <row r="29" spans="1:16" ht="15" customHeight="1">
      <c r="A29" s="13">
        <v>25</v>
      </c>
      <c r="B29" s="18" t="s">
        <v>160</v>
      </c>
      <c r="C29" s="18" t="s">
        <v>25</v>
      </c>
      <c r="D29" s="13" t="s">
        <v>237</v>
      </c>
      <c r="E29" s="18"/>
      <c r="F29" s="14">
        <v>0.00047453703703703704</v>
      </c>
      <c r="G29" s="14">
        <v>0.0015162037037037036</v>
      </c>
      <c r="H29" s="14">
        <v>0.002615740740740741</v>
      </c>
      <c r="I29" s="14">
        <v>0.00369212962962963</v>
      </c>
      <c r="J29" s="14">
        <v>0.004768518518518518</v>
      </c>
      <c r="K29" s="14">
        <v>0.0058564814814814825</v>
      </c>
      <c r="L29" s="14">
        <v>0.006921296296296297</v>
      </c>
      <c r="M29" s="14">
        <v>0.007870370370370371</v>
      </c>
      <c r="N29" s="13" t="str">
        <f t="shared" si="0"/>
        <v>3.47/km</v>
      </c>
      <c r="O29" s="14">
        <f t="shared" si="1"/>
        <v>0.001504629629629631</v>
      </c>
      <c r="P29" s="14">
        <f>M29-INDEX($M$5:$M$103,MATCH(D29,$D$5:$D$103,0))</f>
        <v>0.001504629629629631</v>
      </c>
    </row>
    <row r="30" spans="1:16" ht="15" customHeight="1">
      <c r="A30" s="13">
        <v>26</v>
      </c>
      <c r="B30" s="18" t="s">
        <v>161</v>
      </c>
      <c r="C30" s="18" t="s">
        <v>12</v>
      </c>
      <c r="D30" s="13" t="s">
        <v>237</v>
      </c>
      <c r="E30" s="18"/>
      <c r="F30" s="14">
        <v>0.0005092592592592592</v>
      </c>
      <c r="G30" s="14">
        <v>0.001550925925925926</v>
      </c>
      <c r="H30" s="14">
        <v>0.0025925925925925925</v>
      </c>
      <c r="I30" s="14">
        <v>0.0036574074074074074</v>
      </c>
      <c r="J30" s="14">
        <v>0.004722222222222222</v>
      </c>
      <c r="K30" s="14">
        <v>0.005787037037037038</v>
      </c>
      <c r="L30" s="14">
        <v>0.006840277777777778</v>
      </c>
      <c r="M30" s="14">
        <v>0.007870370370370371</v>
      </c>
      <c r="N30" s="13" t="str">
        <f t="shared" si="0"/>
        <v>3.47/km</v>
      </c>
      <c r="O30" s="14">
        <f t="shared" si="1"/>
        <v>0.001504629629629631</v>
      </c>
      <c r="P30" s="14">
        <f>M30-INDEX($M$5:$M$103,MATCH(D30,$D$5:$D$103,0))</f>
        <v>0.001504629629629631</v>
      </c>
    </row>
    <row r="31" spans="1:16" ht="15" customHeight="1">
      <c r="A31" s="13">
        <v>27</v>
      </c>
      <c r="B31" s="18" t="s">
        <v>162</v>
      </c>
      <c r="C31" s="18" t="s">
        <v>163</v>
      </c>
      <c r="D31" s="13" t="s">
        <v>237</v>
      </c>
      <c r="E31" s="18"/>
      <c r="F31" s="14">
        <v>0.00048611111111111104</v>
      </c>
      <c r="G31" s="14">
        <v>0.0015046296296296294</v>
      </c>
      <c r="H31" s="14">
        <v>0.0025578703703703705</v>
      </c>
      <c r="I31" s="14">
        <v>0.0036111111111111114</v>
      </c>
      <c r="J31" s="14">
        <v>0.004675925925925926</v>
      </c>
      <c r="K31" s="14">
        <v>0.005752314814814814</v>
      </c>
      <c r="L31" s="14">
        <v>0.006851851851851852</v>
      </c>
      <c r="M31" s="14">
        <v>0.007881944444444443</v>
      </c>
      <c r="N31" s="13" t="str">
        <f t="shared" si="0"/>
        <v>3.47/km</v>
      </c>
      <c r="O31" s="14">
        <f t="shared" si="1"/>
        <v>0.0015162037037037028</v>
      </c>
      <c r="P31" s="14">
        <f>M31-INDEX($M$5:$M$103,MATCH(D31,$D$5:$D$103,0))</f>
        <v>0.0015162037037037028</v>
      </c>
    </row>
    <row r="32" spans="1:16" ht="15" customHeight="1">
      <c r="A32" s="13">
        <v>28</v>
      </c>
      <c r="B32" s="18" t="s">
        <v>164</v>
      </c>
      <c r="C32" s="18" t="s">
        <v>56</v>
      </c>
      <c r="D32" s="13" t="s">
        <v>237</v>
      </c>
      <c r="E32" s="18"/>
      <c r="F32" s="14">
        <v>0.0005092592592592592</v>
      </c>
      <c r="G32" s="14">
        <v>0.0015624999999999999</v>
      </c>
      <c r="H32" s="14">
        <v>0.002627314814814815</v>
      </c>
      <c r="I32" s="14">
        <v>0.0037037037037037034</v>
      </c>
      <c r="J32" s="14">
        <v>0.004780092592592592</v>
      </c>
      <c r="K32" s="14">
        <v>0.005868055555555554</v>
      </c>
      <c r="L32" s="14">
        <v>0.00693287037037037</v>
      </c>
      <c r="M32" s="14">
        <v>0.007881944444444443</v>
      </c>
      <c r="N32" s="13" t="str">
        <f t="shared" si="0"/>
        <v>3.47/km</v>
      </c>
      <c r="O32" s="14">
        <f t="shared" si="1"/>
        <v>0.0015162037037037028</v>
      </c>
      <c r="P32" s="14">
        <f>M32-INDEX($M$5:$M$103,MATCH(D32,$D$5:$D$103,0))</f>
        <v>0.0015162037037037028</v>
      </c>
    </row>
    <row r="33" spans="1:16" ht="15" customHeight="1">
      <c r="A33" s="13">
        <v>29</v>
      </c>
      <c r="B33" s="18" t="s">
        <v>165</v>
      </c>
      <c r="C33" s="18" t="s">
        <v>166</v>
      </c>
      <c r="D33" s="13" t="s">
        <v>237</v>
      </c>
      <c r="E33" s="18"/>
      <c r="F33" s="14">
        <v>0.0005092592592592592</v>
      </c>
      <c r="G33" s="14">
        <v>0.001574074074074074</v>
      </c>
      <c r="H33" s="14">
        <v>0.002627314814814815</v>
      </c>
      <c r="I33" s="14">
        <v>0.00369212962962963</v>
      </c>
      <c r="J33" s="14">
        <v>0.004768518518518518</v>
      </c>
      <c r="K33" s="14">
        <v>0.005844907407407407</v>
      </c>
      <c r="L33" s="14">
        <v>0.006921296296296297</v>
      </c>
      <c r="M33" s="14">
        <v>0.007905092592592592</v>
      </c>
      <c r="N33" s="13" t="str">
        <f t="shared" si="0"/>
        <v>3.48/km</v>
      </c>
      <c r="O33" s="14">
        <f t="shared" si="1"/>
        <v>0.0015393518518518516</v>
      </c>
      <c r="P33" s="14">
        <f>M33-INDEX($M$5:$M$103,MATCH(D33,$D$5:$D$103,0))</f>
        <v>0.0015393518518518516</v>
      </c>
    </row>
    <row r="34" spans="1:16" ht="15" customHeight="1">
      <c r="A34" s="13">
        <v>30</v>
      </c>
      <c r="B34" s="18" t="s">
        <v>167</v>
      </c>
      <c r="C34" s="18" t="s">
        <v>35</v>
      </c>
      <c r="D34" s="13" t="s">
        <v>237</v>
      </c>
      <c r="E34" s="18"/>
      <c r="F34" s="14">
        <v>0.0004629629629629629</v>
      </c>
      <c r="G34" s="14">
        <v>0.0015046296296296294</v>
      </c>
      <c r="H34" s="14">
        <v>0.002615740740740741</v>
      </c>
      <c r="I34" s="14">
        <v>0.00369212962962963</v>
      </c>
      <c r="J34" s="14">
        <v>0.004768518518518518</v>
      </c>
      <c r="K34" s="14">
        <v>0.005844907407407407</v>
      </c>
      <c r="L34" s="14">
        <v>0.0069097222222222225</v>
      </c>
      <c r="M34" s="14">
        <v>0.007905092592592592</v>
      </c>
      <c r="N34" s="13" t="str">
        <f aca="true" t="shared" si="2" ref="N34:N53">TEXT(INT((HOUR(M34)*3600+MINUTE(M34)*60+SECOND(M34))/$P$3/60),"0")&amp;"."&amp;TEXT(MOD((HOUR(M34)*3600+MINUTE(M34)*60+SECOND(M34))/$P$3,60),"00")&amp;"/km"</f>
        <v>3.48/km</v>
      </c>
      <c r="O34" s="14">
        <f aca="true" t="shared" si="3" ref="O34:O53">M34-$M$5</f>
        <v>0.0015393518518518516</v>
      </c>
      <c r="P34" s="14">
        <f>M34-INDEX($M$5:$M$103,MATCH(D34,$D$5:$D$103,0))</f>
        <v>0.0015393518518518516</v>
      </c>
    </row>
    <row r="35" spans="1:16" ht="15" customHeight="1">
      <c r="A35" s="13">
        <v>31</v>
      </c>
      <c r="B35" s="18" t="s">
        <v>168</v>
      </c>
      <c r="C35" s="18" t="s">
        <v>62</v>
      </c>
      <c r="D35" s="13" t="s">
        <v>237</v>
      </c>
      <c r="E35" s="18"/>
      <c r="F35" s="14">
        <v>0.0005439814814814814</v>
      </c>
      <c r="G35" s="14">
        <v>0.001597222222222222</v>
      </c>
      <c r="H35" s="14">
        <v>0.002673611111111111</v>
      </c>
      <c r="I35" s="14">
        <v>0.0037384259259259263</v>
      </c>
      <c r="J35" s="14">
        <v>0.004826388888888889</v>
      </c>
      <c r="K35" s="14">
        <v>0.00587962962962963</v>
      </c>
      <c r="L35" s="14">
        <v>0.00693287037037037</v>
      </c>
      <c r="M35" s="14">
        <v>0.007905092592592592</v>
      </c>
      <c r="N35" s="13" t="str">
        <f t="shared" si="2"/>
        <v>3.48/km</v>
      </c>
      <c r="O35" s="14">
        <f t="shared" si="3"/>
        <v>0.0015393518518518516</v>
      </c>
      <c r="P35" s="14">
        <f>M35-INDEX($M$5:$M$103,MATCH(D35,$D$5:$D$103,0))</f>
        <v>0.0015393518518518516</v>
      </c>
    </row>
    <row r="36" spans="1:16" ht="15" customHeight="1">
      <c r="A36" s="13">
        <v>32</v>
      </c>
      <c r="B36" s="18" t="s">
        <v>169</v>
      </c>
      <c r="C36" s="18" t="s">
        <v>46</v>
      </c>
      <c r="D36" s="13" t="s">
        <v>237</v>
      </c>
      <c r="E36" s="18"/>
      <c r="F36" s="14">
        <v>0.0004976851851851852</v>
      </c>
      <c r="G36" s="14">
        <v>0.0015624999999999999</v>
      </c>
      <c r="H36" s="14">
        <v>0.002615740740740741</v>
      </c>
      <c r="I36" s="14">
        <v>0.00369212962962963</v>
      </c>
      <c r="J36" s="14">
        <v>0.004780092592592592</v>
      </c>
      <c r="K36" s="14">
        <v>0.005868055555555554</v>
      </c>
      <c r="L36" s="14">
        <v>0.0069560185185185185</v>
      </c>
      <c r="M36" s="14">
        <v>0.007905092592592592</v>
      </c>
      <c r="N36" s="13" t="str">
        <f t="shared" si="2"/>
        <v>3.48/km</v>
      </c>
      <c r="O36" s="14">
        <f t="shared" si="3"/>
        <v>0.0015393518518518516</v>
      </c>
      <c r="P36" s="14">
        <f>M36-INDEX($M$5:$M$103,MATCH(D36,$D$5:$D$103,0))</f>
        <v>0.0015393518518518516</v>
      </c>
    </row>
    <row r="37" spans="1:16" ht="15" customHeight="1">
      <c r="A37" s="13">
        <v>33</v>
      </c>
      <c r="B37" s="18" t="s">
        <v>170</v>
      </c>
      <c r="C37" s="18" t="s">
        <v>36</v>
      </c>
      <c r="D37" s="13" t="s">
        <v>237</v>
      </c>
      <c r="E37" s="18"/>
      <c r="F37" s="14">
        <v>0.0004976851851851852</v>
      </c>
      <c r="G37" s="14">
        <v>0.001550925925925926</v>
      </c>
      <c r="H37" s="14">
        <v>0.002627314814814815</v>
      </c>
      <c r="I37" s="14">
        <v>0.0037037037037037034</v>
      </c>
      <c r="J37" s="14">
        <v>0.004768518518518518</v>
      </c>
      <c r="K37" s="14">
        <v>0.0058564814814814825</v>
      </c>
      <c r="L37" s="14">
        <v>0.006921296296296297</v>
      </c>
      <c r="M37" s="14">
        <v>0.007916666666666667</v>
      </c>
      <c r="N37" s="13" t="str">
        <f t="shared" si="2"/>
        <v>3.48/km</v>
      </c>
      <c r="O37" s="14">
        <f t="shared" si="3"/>
        <v>0.001550925925925927</v>
      </c>
      <c r="P37" s="14">
        <f>M37-INDEX($M$5:$M$103,MATCH(D37,$D$5:$D$103,0))</f>
        <v>0.001550925925925927</v>
      </c>
    </row>
    <row r="38" spans="1:16" ht="15" customHeight="1">
      <c r="A38" s="13">
        <v>34</v>
      </c>
      <c r="B38" s="18" t="s">
        <v>171</v>
      </c>
      <c r="C38" s="18" t="s">
        <v>51</v>
      </c>
      <c r="D38" s="13" t="s">
        <v>237</v>
      </c>
      <c r="E38" s="18"/>
      <c r="F38" s="14">
        <v>0.0004976851851851852</v>
      </c>
      <c r="G38" s="14">
        <v>0.0015624999999999999</v>
      </c>
      <c r="H38" s="14">
        <v>0.002627314814814815</v>
      </c>
      <c r="I38" s="14">
        <v>0.0037037037037037034</v>
      </c>
      <c r="J38" s="14">
        <v>0.004780092592592592</v>
      </c>
      <c r="K38" s="14">
        <v>0.005868055555555554</v>
      </c>
      <c r="L38" s="14">
        <v>0.006944444444444444</v>
      </c>
      <c r="M38" s="14">
        <v>0.007939814814814814</v>
      </c>
      <c r="N38" s="13" t="str">
        <f t="shared" si="2"/>
        <v>3.49/km</v>
      </c>
      <c r="O38" s="14">
        <f t="shared" si="3"/>
        <v>0.001574074074074074</v>
      </c>
      <c r="P38" s="14">
        <f>M38-INDEX($M$5:$M$103,MATCH(D38,$D$5:$D$103,0))</f>
        <v>0.001574074074074074</v>
      </c>
    </row>
    <row r="39" spans="1:16" ht="15" customHeight="1">
      <c r="A39" s="13">
        <v>35</v>
      </c>
      <c r="B39" s="18" t="s">
        <v>172</v>
      </c>
      <c r="C39" s="18" t="s">
        <v>40</v>
      </c>
      <c r="D39" s="13" t="s">
        <v>237</v>
      </c>
      <c r="E39" s="18"/>
      <c r="F39" s="14">
        <v>0.0005324074074074074</v>
      </c>
      <c r="G39" s="14">
        <v>0.001574074074074074</v>
      </c>
      <c r="H39" s="14">
        <v>0.002627314814814815</v>
      </c>
      <c r="I39" s="14">
        <v>0.0037037037037037034</v>
      </c>
      <c r="J39" s="14">
        <v>0.004768518518518518</v>
      </c>
      <c r="K39" s="14">
        <v>0.0058564814814814825</v>
      </c>
      <c r="L39" s="14">
        <v>0.00693287037037037</v>
      </c>
      <c r="M39" s="14">
        <v>0.007962962962962963</v>
      </c>
      <c r="N39" s="13" t="str">
        <f t="shared" si="2"/>
        <v>3.49/km</v>
      </c>
      <c r="O39" s="14">
        <f t="shared" si="3"/>
        <v>0.001597222222222223</v>
      </c>
      <c r="P39" s="14">
        <f>M39-INDEX($M$5:$M$103,MATCH(D39,$D$5:$D$103,0))</f>
        <v>0.001597222222222223</v>
      </c>
    </row>
    <row r="40" spans="1:16" ht="15" customHeight="1">
      <c r="A40" s="20">
        <v>36</v>
      </c>
      <c r="B40" s="23" t="s">
        <v>173</v>
      </c>
      <c r="C40" s="23" t="s">
        <v>63</v>
      </c>
      <c r="D40" s="20" t="s">
        <v>237</v>
      </c>
      <c r="E40" s="23" t="s">
        <v>54</v>
      </c>
      <c r="F40" s="27">
        <v>0.0005439814814814814</v>
      </c>
      <c r="G40" s="27">
        <v>0.001574074074074074</v>
      </c>
      <c r="H40" s="27">
        <v>0.0026388888888888885</v>
      </c>
      <c r="I40" s="27">
        <v>0.0037037037037037034</v>
      </c>
      <c r="J40" s="27">
        <v>0.004780092592592592</v>
      </c>
      <c r="K40" s="27">
        <v>0.0058564814814814825</v>
      </c>
      <c r="L40" s="27">
        <v>0.00693287037037037</v>
      </c>
      <c r="M40" s="27">
        <v>0.007986111111111112</v>
      </c>
      <c r="N40" s="20" t="str">
        <f t="shared" si="2"/>
        <v>3.50/km</v>
      </c>
      <c r="O40" s="27">
        <f t="shared" si="3"/>
        <v>0.0016203703703703718</v>
      </c>
      <c r="P40" s="27">
        <f>M40-INDEX($M$5:$M$103,MATCH(D40,$D$5:$D$103,0))</f>
        <v>0.0016203703703703718</v>
      </c>
    </row>
    <row r="41" spans="1:16" ht="15" customHeight="1">
      <c r="A41" s="13">
        <v>37</v>
      </c>
      <c r="B41" s="18" t="s">
        <v>174</v>
      </c>
      <c r="C41" s="18" t="s">
        <v>175</v>
      </c>
      <c r="D41" s="13" t="s">
        <v>237</v>
      </c>
      <c r="E41" s="18"/>
      <c r="F41" s="14">
        <v>0.00042824074074074075</v>
      </c>
      <c r="G41" s="14">
        <v>0.0013425925925925925</v>
      </c>
      <c r="H41" s="14">
        <v>0.0022916666666666667</v>
      </c>
      <c r="I41" s="14">
        <v>0.003298611111111111</v>
      </c>
      <c r="J41" s="14">
        <v>0.0043749999999999995</v>
      </c>
      <c r="K41" s="14">
        <v>0.005520833333333333</v>
      </c>
      <c r="L41" s="14">
        <v>0.007060185185185184</v>
      </c>
      <c r="M41" s="14">
        <v>0.008078703703703704</v>
      </c>
      <c r="N41" s="13" t="str">
        <f t="shared" si="2"/>
        <v>3.53/km</v>
      </c>
      <c r="O41" s="14">
        <f t="shared" si="3"/>
        <v>0.0017129629629629639</v>
      </c>
      <c r="P41" s="14">
        <f>M41-INDEX($M$5:$M$103,MATCH(D41,$D$5:$D$103,0))</f>
        <v>0.0017129629629629639</v>
      </c>
    </row>
    <row r="42" spans="1:16" ht="15" customHeight="1">
      <c r="A42" s="13">
        <v>38</v>
      </c>
      <c r="B42" s="18" t="s">
        <v>176</v>
      </c>
      <c r="C42" s="18" t="s">
        <v>37</v>
      </c>
      <c r="D42" s="13" t="s">
        <v>237</v>
      </c>
      <c r="E42" s="18"/>
      <c r="F42" s="14">
        <v>0.0005439814814814814</v>
      </c>
      <c r="G42" s="14">
        <v>0.0016550925925925926</v>
      </c>
      <c r="H42" s="14">
        <v>0.0027546296296296294</v>
      </c>
      <c r="I42" s="14">
        <v>0.0038425925925925923</v>
      </c>
      <c r="J42" s="14">
        <v>0.004930555555555555</v>
      </c>
      <c r="K42" s="14">
        <v>0.006018518518518518</v>
      </c>
      <c r="L42" s="14">
        <v>0.007106481481481481</v>
      </c>
      <c r="M42" s="14">
        <v>0.008090277777777778</v>
      </c>
      <c r="N42" s="13" t="str">
        <f t="shared" si="2"/>
        <v>3.53/km</v>
      </c>
      <c r="O42" s="14">
        <f t="shared" si="3"/>
        <v>0.0017245370370370374</v>
      </c>
      <c r="P42" s="14">
        <f>M42-INDEX($M$5:$M$103,MATCH(D42,$D$5:$D$103,0))</f>
        <v>0.0017245370370370374</v>
      </c>
    </row>
    <row r="43" spans="1:16" ht="15" customHeight="1">
      <c r="A43" s="13">
        <v>39</v>
      </c>
      <c r="B43" s="18" t="s">
        <v>177</v>
      </c>
      <c r="C43" s="18" t="s">
        <v>19</v>
      </c>
      <c r="D43" s="13" t="s">
        <v>237</v>
      </c>
      <c r="E43" s="18"/>
      <c r="F43" s="14">
        <v>0.0005092592592592592</v>
      </c>
      <c r="G43" s="14">
        <v>0.0015856481481481479</v>
      </c>
      <c r="H43" s="14">
        <v>0.002685185185185185</v>
      </c>
      <c r="I43" s="14">
        <v>0.0037962962962962963</v>
      </c>
      <c r="J43" s="14">
        <v>0.004930555555555555</v>
      </c>
      <c r="K43" s="14">
        <v>0.0060416666666666665</v>
      </c>
      <c r="L43" s="14">
        <v>0.0071643518518518514</v>
      </c>
      <c r="M43" s="14">
        <v>0.008206018518518519</v>
      </c>
      <c r="N43" s="13" t="str">
        <f t="shared" si="2"/>
        <v>3.56/km</v>
      </c>
      <c r="O43" s="14">
        <f t="shared" si="3"/>
        <v>0.0018402777777777784</v>
      </c>
      <c r="P43" s="14">
        <f>M43-INDEX($M$5:$M$103,MATCH(D43,$D$5:$D$103,0))</f>
        <v>0.0018402777777777784</v>
      </c>
    </row>
    <row r="44" spans="1:16" ht="15" customHeight="1">
      <c r="A44" s="13">
        <v>40</v>
      </c>
      <c r="B44" s="18" t="s">
        <v>178</v>
      </c>
      <c r="C44" s="18" t="s">
        <v>14</v>
      </c>
      <c r="D44" s="13" t="s">
        <v>237</v>
      </c>
      <c r="E44" s="18"/>
      <c r="F44" s="14">
        <v>0.0005555555555555556</v>
      </c>
      <c r="G44" s="14">
        <v>0.0016435185185185183</v>
      </c>
      <c r="H44" s="14">
        <v>0.002743055555555556</v>
      </c>
      <c r="I44" s="14">
        <v>0.0038657407407407408</v>
      </c>
      <c r="J44" s="14">
        <v>0.0049884259259259265</v>
      </c>
      <c r="K44" s="14">
        <v>0.006111111111111111</v>
      </c>
      <c r="L44" s="14">
        <v>0.007256944444444444</v>
      </c>
      <c r="M44" s="14">
        <v>0.008252314814814815</v>
      </c>
      <c r="N44" s="13" t="str">
        <f t="shared" si="2"/>
        <v>3.58/km</v>
      </c>
      <c r="O44" s="14">
        <f t="shared" si="3"/>
        <v>0.0018865740740740744</v>
      </c>
      <c r="P44" s="14">
        <f>M44-INDEX($M$5:$M$103,MATCH(D44,$D$5:$D$103,0))</f>
        <v>0.0018865740740740744</v>
      </c>
    </row>
    <row r="45" spans="1:16" ht="15" customHeight="1">
      <c r="A45" s="13">
        <v>41</v>
      </c>
      <c r="B45" s="18" t="s">
        <v>179</v>
      </c>
      <c r="C45" s="18" t="s">
        <v>10</v>
      </c>
      <c r="D45" s="13" t="s">
        <v>237</v>
      </c>
      <c r="E45" s="18"/>
      <c r="F45" s="14">
        <v>0.0005439814814814814</v>
      </c>
      <c r="G45" s="14">
        <v>0.0016319444444444445</v>
      </c>
      <c r="H45" s="14">
        <v>0.002743055555555556</v>
      </c>
      <c r="I45" s="14">
        <v>0.0038541666666666668</v>
      </c>
      <c r="J45" s="14">
        <v>0.004976851851851852</v>
      </c>
      <c r="K45" s="14">
        <v>0.006111111111111111</v>
      </c>
      <c r="L45" s="14">
        <v>0.007245370370370371</v>
      </c>
      <c r="M45" s="14">
        <v>0.008275462962962962</v>
      </c>
      <c r="N45" s="13" t="str">
        <f t="shared" si="2"/>
        <v>3.58/km</v>
      </c>
      <c r="O45" s="14">
        <f t="shared" si="3"/>
        <v>0.0019097222222222215</v>
      </c>
      <c r="P45" s="14">
        <f>M45-INDEX($M$5:$M$103,MATCH(D45,$D$5:$D$103,0))</f>
        <v>0.0019097222222222215</v>
      </c>
    </row>
    <row r="46" spans="1:16" ht="15" customHeight="1">
      <c r="A46" s="13">
        <v>42</v>
      </c>
      <c r="B46" s="18" t="s">
        <v>180</v>
      </c>
      <c r="C46" s="18" t="s">
        <v>18</v>
      </c>
      <c r="D46" s="13" t="s">
        <v>237</v>
      </c>
      <c r="E46" s="18"/>
      <c r="F46" s="14">
        <v>0.0005324074074074074</v>
      </c>
      <c r="G46" s="14">
        <v>0.0016087962962962963</v>
      </c>
      <c r="H46" s="14">
        <v>0.0027199074074074074</v>
      </c>
      <c r="I46" s="14">
        <v>0.0038425925925925923</v>
      </c>
      <c r="J46" s="14">
        <v>0.004976851851851852</v>
      </c>
      <c r="K46" s="14">
        <v>0.006122685185185185</v>
      </c>
      <c r="L46" s="14">
        <v>0.007256944444444444</v>
      </c>
      <c r="M46" s="14">
        <v>0.008275462962962962</v>
      </c>
      <c r="N46" s="13" t="str">
        <f t="shared" si="2"/>
        <v>3.58/km</v>
      </c>
      <c r="O46" s="14">
        <f t="shared" si="3"/>
        <v>0.0019097222222222215</v>
      </c>
      <c r="P46" s="14">
        <f>M46-INDEX($M$5:$M$103,MATCH(D46,$D$5:$D$103,0))</f>
        <v>0.0019097222222222215</v>
      </c>
    </row>
    <row r="47" spans="1:16" ht="15" customHeight="1">
      <c r="A47" s="13">
        <v>43</v>
      </c>
      <c r="B47" s="18" t="s">
        <v>181</v>
      </c>
      <c r="C47" s="18" t="s">
        <v>27</v>
      </c>
      <c r="D47" s="13" t="s">
        <v>237</v>
      </c>
      <c r="E47" s="18"/>
      <c r="F47" s="14">
        <v>0.0005324074074074074</v>
      </c>
      <c r="G47" s="14">
        <v>0.0015856481481481479</v>
      </c>
      <c r="H47" s="14">
        <v>0.0026620370370370374</v>
      </c>
      <c r="I47" s="14">
        <v>0.003761574074074074</v>
      </c>
      <c r="J47" s="14">
        <v>0.004884259259259259</v>
      </c>
      <c r="K47" s="14">
        <v>0.006030092592592593</v>
      </c>
      <c r="L47" s="14">
        <v>0.0071643518518518514</v>
      </c>
      <c r="M47" s="14">
        <v>0.008287037037037037</v>
      </c>
      <c r="N47" s="13" t="str">
        <f t="shared" si="2"/>
        <v>3.59/km</v>
      </c>
      <c r="O47" s="14">
        <f t="shared" si="3"/>
        <v>0.0019212962962962968</v>
      </c>
      <c r="P47" s="14">
        <f>M47-INDEX($M$5:$M$103,MATCH(D47,$D$5:$D$103,0))</f>
        <v>0.0019212962962962968</v>
      </c>
    </row>
    <row r="48" spans="1:16" ht="15" customHeight="1">
      <c r="A48" s="13">
        <v>44</v>
      </c>
      <c r="B48" s="18" t="s">
        <v>182</v>
      </c>
      <c r="C48" s="18" t="s">
        <v>34</v>
      </c>
      <c r="D48" s="13" t="s">
        <v>237</v>
      </c>
      <c r="E48" s="18"/>
      <c r="F48" s="14">
        <v>0.0005324074074074074</v>
      </c>
      <c r="G48" s="14">
        <v>0.0016087962962962963</v>
      </c>
      <c r="H48" s="14">
        <v>0.0026967592592592594</v>
      </c>
      <c r="I48" s="14">
        <v>0.0038194444444444443</v>
      </c>
      <c r="J48" s="14">
        <v>0.004930555555555555</v>
      </c>
      <c r="K48" s="14">
        <v>0.0060648148148148145</v>
      </c>
      <c r="L48" s="14">
        <v>0.0072106481481481475</v>
      </c>
      <c r="M48" s="14">
        <v>0.00829861111111111</v>
      </c>
      <c r="N48" s="13" t="str">
        <f t="shared" si="2"/>
        <v>3.59/km</v>
      </c>
      <c r="O48" s="14">
        <f t="shared" si="3"/>
        <v>0.0019328703703703704</v>
      </c>
      <c r="P48" s="14">
        <f>M48-INDEX($M$5:$M$103,MATCH(D48,$D$5:$D$103,0))</f>
        <v>0.0019328703703703704</v>
      </c>
    </row>
    <row r="49" spans="1:16" ht="15" customHeight="1">
      <c r="A49" s="20">
        <v>45</v>
      </c>
      <c r="B49" s="23" t="s">
        <v>183</v>
      </c>
      <c r="C49" s="23" t="s">
        <v>23</v>
      </c>
      <c r="D49" s="20" t="s">
        <v>237</v>
      </c>
      <c r="E49" s="23" t="s">
        <v>54</v>
      </c>
      <c r="F49" s="27">
        <v>0.0005324074074074074</v>
      </c>
      <c r="G49" s="27">
        <v>0.0016203703703703703</v>
      </c>
      <c r="H49" s="27">
        <v>0.002731481481481482</v>
      </c>
      <c r="I49" s="27">
        <v>0.0038425925925925923</v>
      </c>
      <c r="J49" s="27">
        <v>0.004953703703703704</v>
      </c>
      <c r="K49" s="27">
        <v>0.006087962962962964</v>
      </c>
      <c r="L49" s="27">
        <v>0.007233796296296296</v>
      </c>
      <c r="M49" s="27">
        <v>0.008310185185185186</v>
      </c>
      <c r="N49" s="20" t="str">
        <f t="shared" si="2"/>
        <v>3.59/km</v>
      </c>
      <c r="O49" s="27">
        <f t="shared" si="3"/>
        <v>0.0019444444444444457</v>
      </c>
      <c r="P49" s="27">
        <f>M49-INDEX($M$5:$M$103,MATCH(D49,$D$5:$D$103,0))</f>
        <v>0.0019444444444444457</v>
      </c>
    </row>
    <row r="50" spans="1:16" ht="15" customHeight="1">
      <c r="A50" s="13">
        <v>46</v>
      </c>
      <c r="B50" s="18" t="s">
        <v>184</v>
      </c>
      <c r="C50" s="18" t="s">
        <v>185</v>
      </c>
      <c r="D50" s="13" t="s">
        <v>237</v>
      </c>
      <c r="E50" s="18"/>
      <c r="F50" s="14">
        <v>0.00048611111111111104</v>
      </c>
      <c r="G50" s="14">
        <v>0.0015393518518518519</v>
      </c>
      <c r="H50" s="14">
        <v>0.0026504629629629625</v>
      </c>
      <c r="I50" s="14">
        <v>0.0037847222222222223</v>
      </c>
      <c r="J50" s="14">
        <v>0.004930555555555555</v>
      </c>
      <c r="K50" s="14">
        <v>0.006111111111111111</v>
      </c>
      <c r="L50" s="14">
        <v>0.007245370370370371</v>
      </c>
      <c r="M50" s="14">
        <v>0.008333333333333333</v>
      </c>
      <c r="N50" s="13" t="str">
        <f t="shared" si="2"/>
        <v>4.00/km</v>
      </c>
      <c r="O50" s="14">
        <f t="shared" si="3"/>
        <v>0.001967592592592593</v>
      </c>
      <c r="P50" s="14">
        <f>M50-INDEX($M$5:$M$103,MATCH(D50,$D$5:$D$103,0))</f>
        <v>0.001967592592592593</v>
      </c>
    </row>
    <row r="51" spans="1:16" ht="15" customHeight="1">
      <c r="A51" s="20">
        <v>47</v>
      </c>
      <c r="B51" s="23" t="s">
        <v>186</v>
      </c>
      <c r="C51" s="23" t="s">
        <v>59</v>
      </c>
      <c r="D51" s="20" t="s">
        <v>237</v>
      </c>
      <c r="E51" s="23" t="s">
        <v>54</v>
      </c>
      <c r="F51" s="27">
        <v>0.0005439814814814814</v>
      </c>
      <c r="G51" s="27">
        <v>0.0016666666666666668</v>
      </c>
      <c r="H51" s="27">
        <v>0.0027662037037037034</v>
      </c>
      <c r="I51" s="27">
        <v>0.0038773148148148143</v>
      </c>
      <c r="J51" s="27">
        <v>0.005</v>
      </c>
      <c r="K51" s="27">
        <v>0.006145833333333333</v>
      </c>
      <c r="L51" s="27">
        <v>0.0072800925925925915</v>
      </c>
      <c r="M51" s="27">
        <v>0.00837962962962963</v>
      </c>
      <c r="N51" s="20" t="str">
        <f t="shared" si="2"/>
        <v>4.01/km</v>
      </c>
      <c r="O51" s="27">
        <f t="shared" si="3"/>
        <v>0.002013888888888889</v>
      </c>
      <c r="P51" s="27">
        <f>M51-INDEX($M$5:$M$103,MATCH(D51,$D$5:$D$103,0))</f>
        <v>0.002013888888888889</v>
      </c>
    </row>
    <row r="52" spans="1:16" ht="15" customHeight="1">
      <c r="A52" s="13">
        <v>48</v>
      </c>
      <c r="B52" s="18" t="s">
        <v>187</v>
      </c>
      <c r="C52" s="18" t="s">
        <v>26</v>
      </c>
      <c r="D52" s="13" t="s">
        <v>237</v>
      </c>
      <c r="E52" s="18"/>
      <c r="F52" s="14">
        <v>0.0005555555555555556</v>
      </c>
      <c r="G52" s="14">
        <v>0.0016782407407407406</v>
      </c>
      <c r="H52" s="14">
        <v>0.002777777777777778</v>
      </c>
      <c r="I52" s="14">
        <v>0.003900462962962963</v>
      </c>
      <c r="J52" s="14">
        <v>0.005046296296296296</v>
      </c>
      <c r="K52" s="14">
        <v>0.00619212962962963</v>
      </c>
      <c r="L52" s="14">
        <v>0.007349537037037037</v>
      </c>
      <c r="M52" s="14">
        <v>0.008402777777777778</v>
      </c>
      <c r="N52" s="13" t="str">
        <f t="shared" si="2"/>
        <v>4.02/km</v>
      </c>
      <c r="O52" s="14">
        <f t="shared" si="3"/>
        <v>0.0020370370370370377</v>
      </c>
      <c r="P52" s="14">
        <f>M52-INDEX($M$5:$M$103,MATCH(D52,$D$5:$D$103,0))</f>
        <v>0.0020370370370370377</v>
      </c>
    </row>
    <row r="53" spans="1:16" ht="15" customHeight="1">
      <c r="A53" s="13">
        <v>49</v>
      </c>
      <c r="B53" s="18" t="s">
        <v>188</v>
      </c>
      <c r="C53" s="18" t="s">
        <v>31</v>
      </c>
      <c r="D53" s="13" t="s">
        <v>237</v>
      </c>
      <c r="E53" s="18"/>
      <c r="F53" s="14">
        <v>0.0005439814814814814</v>
      </c>
      <c r="G53" s="14">
        <v>0.0016203703703703703</v>
      </c>
      <c r="H53" s="14">
        <v>0.0027083333333333334</v>
      </c>
      <c r="I53" s="14">
        <v>0.0038194444444444443</v>
      </c>
      <c r="J53" s="14">
        <v>0.004942129629629629</v>
      </c>
      <c r="K53" s="14">
        <v>0.006053240740740741</v>
      </c>
      <c r="L53" s="14">
        <v>0.007233796296296296</v>
      </c>
      <c r="M53" s="14">
        <v>0.008402777777777778</v>
      </c>
      <c r="N53" s="13" t="str">
        <f t="shared" si="2"/>
        <v>4.02/km</v>
      </c>
      <c r="O53" s="14">
        <f t="shared" si="3"/>
        <v>0.0020370370370370377</v>
      </c>
      <c r="P53" s="14">
        <f>M53-INDEX($M$5:$M$103,MATCH(D53,$D$5:$D$103,0))</f>
        <v>0.0020370370370370377</v>
      </c>
    </row>
    <row r="54" spans="1:16" ht="15" customHeight="1">
      <c r="A54" s="13">
        <v>50</v>
      </c>
      <c r="B54" s="18" t="s">
        <v>189</v>
      </c>
      <c r="C54" s="18" t="s">
        <v>47</v>
      </c>
      <c r="D54" s="13" t="s">
        <v>237</v>
      </c>
      <c r="E54" s="18"/>
      <c r="F54" s="14">
        <v>0.0005439814814814814</v>
      </c>
      <c r="G54" s="14">
        <v>0.0016782407407407406</v>
      </c>
      <c r="H54" s="14">
        <v>0.0028124999999999995</v>
      </c>
      <c r="I54" s="14">
        <v>0.003946759259259259</v>
      </c>
      <c r="J54" s="14">
        <v>0.005092592592592592</v>
      </c>
      <c r="K54" s="14">
        <v>0.0062268518518518515</v>
      </c>
      <c r="L54" s="14">
        <v>0.007349537037037037</v>
      </c>
      <c r="M54" s="14">
        <v>0.008414351851851852</v>
      </c>
      <c r="N54" s="13" t="str">
        <f aca="true" t="shared" si="4" ref="N54:N65">TEXT(INT((HOUR(M54)*3600+MINUTE(M54)*60+SECOND(M54))/$P$3/60),"0")&amp;"."&amp;TEXT(MOD((HOUR(M54)*3600+MINUTE(M54)*60+SECOND(M54))/$P$3,60),"00")&amp;"/km"</f>
        <v>4.02/km</v>
      </c>
      <c r="O54" s="14">
        <f aca="true" t="shared" si="5" ref="O54:O65">M54-$M$5</f>
        <v>0.0020486111111111113</v>
      </c>
      <c r="P54" s="14">
        <f>M54-INDEX($M$5:$M$103,MATCH(D54,$D$5:$D$103,0))</f>
        <v>0.0020486111111111113</v>
      </c>
    </row>
    <row r="55" spans="1:16" ht="15" customHeight="1">
      <c r="A55" s="13">
        <v>51</v>
      </c>
      <c r="B55" s="18" t="s">
        <v>190</v>
      </c>
      <c r="C55" s="18" t="s">
        <v>27</v>
      </c>
      <c r="D55" s="13" t="s">
        <v>237</v>
      </c>
      <c r="E55" s="18"/>
      <c r="F55" s="14">
        <v>0.0005439814814814814</v>
      </c>
      <c r="G55" s="14">
        <v>0.0016666666666666668</v>
      </c>
      <c r="H55" s="14">
        <v>0.002777777777777778</v>
      </c>
      <c r="I55" s="14">
        <v>0.003923611111111111</v>
      </c>
      <c r="J55" s="14">
        <v>0.0050578703703703706</v>
      </c>
      <c r="K55" s="14">
        <v>0.00619212962962963</v>
      </c>
      <c r="L55" s="14">
        <v>0.007361111111111111</v>
      </c>
      <c r="M55" s="14">
        <v>0.008449074074074074</v>
      </c>
      <c r="N55" s="13" t="str">
        <f t="shared" si="4"/>
        <v>4.03/km</v>
      </c>
      <c r="O55" s="14">
        <f t="shared" si="5"/>
        <v>0.0020833333333333337</v>
      </c>
      <c r="P55" s="14">
        <f>M55-INDEX($M$5:$M$103,MATCH(D55,$D$5:$D$103,0))</f>
        <v>0.0020833333333333337</v>
      </c>
    </row>
    <row r="56" spans="1:16" ht="15" customHeight="1">
      <c r="A56" s="20">
        <v>52</v>
      </c>
      <c r="B56" s="23" t="s">
        <v>191</v>
      </c>
      <c r="C56" s="23" t="s">
        <v>33</v>
      </c>
      <c r="D56" s="20" t="s">
        <v>237</v>
      </c>
      <c r="E56" s="23" t="s">
        <v>54</v>
      </c>
      <c r="F56" s="27">
        <v>0.0005671296296296296</v>
      </c>
      <c r="G56" s="27">
        <v>0.0016550925925925926</v>
      </c>
      <c r="H56" s="27">
        <v>0.0027546296296296294</v>
      </c>
      <c r="I56" s="27">
        <v>0.0038657407407407408</v>
      </c>
      <c r="J56" s="27">
        <v>0.005</v>
      </c>
      <c r="K56" s="27">
        <v>0.0061342592592592594</v>
      </c>
      <c r="L56" s="27">
        <v>0.007361111111111111</v>
      </c>
      <c r="M56" s="27">
        <v>0.008553240740740741</v>
      </c>
      <c r="N56" s="20" t="str">
        <f t="shared" si="4"/>
        <v>4.06/km</v>
      </c>
      <c r="O56" s="27">
        <f t="shared" si="5"/>
        <v>0.002187500000000001</v>
      </c>
      <c r="P56" s="27">
        <f>M56-INDEX($M$5:$M$103,MATCH(D56,$D$5:$D$103,0))</f>
        <v>0.002187500000000001</v>
      </c>
    </row>
    <row r="57" spans="1:16" ht="15" customHeight="1">
      <c r="A57" s="20">
        <v>53</v>
      </c>
      <c r="B57" s="23" t="s">
        <v>192</v>
      </c>
      <c r="C57" s="23" t="s">
        <v>193</v>
      </c>
      <c r="D57" s="20" t="s">
        <v>237</v>
      </c>
      <c r="E57" s="23" t="s">
        <v>54</v>
      </c>
      <c r="F57" s="27">
        <v>0.0005439814814814814</v>
      </c>
      <c r="G57" s="27">
        <v>0.0016550925925925926</v>
      </c>
      <c r="H57" s="27">
        <v>0.002777777777777778</v>
      </c>
      <c r="I57" s="27">
        <v>0.003923611111111111</v>
      </c>
      <c r="J57" s="27">
        <v>0.0050810185185185186</v>
      </c>
      <c r="K57" s="27">
        <v>0.0062499999999999995</v>
      </c>
      <c r="L57" s="27">
        <v>0.007418981481481481</v>
      </c>
      <c r="M57" s="27">
        <v>0.008564814814814815</v>
      </c>
      <c r="N57" s="20" t="str">
        <f t="shared" si="4"/>
        <v>4.07/km</v>
      </c>
      <c r="O57" s="27">
        <f t="shared" si="5"/>
        <v>0.0021990740740740746</v>
      </c>
      <c r="P57" s="27">
        <f>M57-INDEX($M$5:$M$103,MATCH(D57,$D$5:$D$103,0))</f>
        <v>0.0021990740740740746</v>
      </c>
    </row>
    <row r="58" spans="1:16" ht="15" customHeight="1">
      <c r="A58" s="13">
        <v>54</v>
      </c>
      <c r="B58" s="18" t="s">
        <v>194</v>
      </c>
      <c r="C58" s="18" t="s">
        <v>66</v>
      </c>
      <c r="D58" s="13" t="s">
        <v>237</v>
      </c>
      <c r="E58" s="18"/>
      <c r="F58" s="14">
        <v>0.0005324074074074074</v>
      </c>
      <c r="G58" s="14">
        <v>0.0016435185185185183</v>
      </c>
      <c r="H58" s="14">
        <v>0.0027662037037037034</v>
      </c>
      <c r="I58" s="14">
        <v>0.003912037037037037</v>
      </c>
      <c r="J58" s="14">
        <v>0.005069444444444444</v>
      </c>
      <c r="K58" s="14">
        <v>0.006261574074074075</v>
      </c>
      <c r="L58" s="14">
        <v>0.007476851851851853</v>
      </c>
      <c r="M58" s="14">
        <v>0.008611111111111111</v>
      </c>
      <c r="N58" s="13" t="str">
        <f t="shared" si="4"/>
        <v>4.08/km</v>
      </c>
      <c r="O58" s="14">
        <f t="shared" si="5"/>
        <v>0.0022453703703703707</v>
      </c>
      <c r="P58" s="14">
        <f>M58-INDEX($M$5:$M$103,MATCH(D58,$D$5:$D$103,0))</f>
        <v>0.0022453703703703707</v>
      </c>
    </row>
    <row r="59" spans="1:16" ht="15" customHeight="1">
      <c r="A59" s="13">
        <v>55</v>
      </c>
      <c r="B59" s="18" t="s">
        <v>195</v>
      </c>
      <c r="C59" s="18" t="s">
        <v>196</v>
      </c>
      <c r="D59" s="13" t="s">
        <v>237</v>
      </c>
      <c r="E59" s="18"/>
      <c r="F59" s="14">
        <v>0.0005555555555555556</v>
      </c>
      <c r="G59" s="14">
        <v>0.0016666666666666668</v>
      </c>
      <c r="H59" s="14">
        <v>0.002777777777777778</v>
      </c>
      <c r="I59" s="14">
        <v>0.003912037037037037</v>
      </c>
      <c r="J59" s="14">
        <v>0.0050810185185185186</v>
      </c>
      <c r="K59" s="14">
        <v>0.006273148148148148</v>
      </c>
      <c r="L59" s="14">
        <v>0.007476851851851853</v>
      </c>
      <c r="M59" s="14">
        <v>0.008611111111111111</v>
      </c>
      <c r="N59" s="13" t="str">
        <f t="shared" si="4"/>
        <v>4.08/km</v>
      </c>
      <c r="O59" s="14">
        <f t="shared" si="5"/>
        <v>0.0022453703703703707</v>
      </c>
      <c r="P59" s="14">
        <f>M59-INDEX($M$5:$M$103,MATCH(D59,$D$5:$D$103,0))</f>
        <v>0.0022453703703703707</v>
      </c>
    </row>
    <row r="60" spans="1:16" ht="15" customHeight="1">
      <c r="A60" s="13">
        <v>56</v>
      </c>
      <c r="B60" s="18" t="s">
        <v>197</v>
      </c>
      <c r="C60" s="18" t="s">
        <v>45</v>
      </c>
      <c r="D60" s="13" t="s">
        <v>237</v>
      </c>
      <c r="E60" s="18"/>
      <c r="F60" s="14">
        <v>0.0005555555555555556</v>
      </c>
      <c r="G60" s="14">
        <v>0.0017245370370370372</v>
      </c>
      <c r="H60" s="14">
        <v>0.002870370370370371</v>
      </c>
      <c r="I60" s="14">
        <v>0.003981481481481482</v>
      </c>
      <c r="J60" s="14">
        <v>0.005127314814814815</v>
      </c>
      <c r="K60" s="14">
        <v>0.00633101851851852</v>
      </c>
      <c r="L60" s="14">
        <v>0.007476851851851853</v>
      </c>
      <c r="M60" s="14">
        <v>0.00863425925925926</v>
      </c>
      <c r="N60" s="13" t="str">
        <f t="shared" si="4"/>
        <v>4.09/km</v>
      </c>
      <c r="O60" s="14">
        <f t="shared" si="5"/>
        <v>0.0022685185185185195</v>
      </c>
      <c r="P60" s="14">
        <f>M60-INDEX($M$5:$M$103,MATCH(D60,$D$5:$D$103,0))</f>
        <v>0.0022685185185185195</v>
      </c>
    </row>
    <row r="61" spans="1:16" ht="15" customHeight="1">
      <c r="A61" s="13">
        <v>57</v>
      </c>
      <c r="B61" s="18" t="s">
        <v>198</v>
      </c>
      <c r="C61" s="18" t="s">
        <v>33</v>
      </c>
      <c r="D61" s="13" t="s">
        <v>237</v>
      </c>
      <c r="E61" s="18"/>
      <c r="F61" s="14">
        <v>0.0005439814814814814</v>
      </c>
      <c r="G61" s="14">
        <v>0.0016666666666666668</v>
      </c>
      <c r="H61" s="14">
        <v>0.002824074074074074</v>
      </c>
      <c r="I61" s="14">
        <v>0.003981481481481482</v>
      </c>
      <c r="J61" s="14">
        <v>0.005162037037037037</v>
      </c>
      <c r="K61" s="14">
        <v>0.00636574074074074</v>
      </c>
      <c r="L61" s="14">
        <v>0.007523148148148148</v>
      </c>
      <c r="M61" s="14">
        <v>0.008680555555555556</v>
      </c>
      <c r="N61" s="13" t="str">
        <f t="shared" si="4"/>
        <v>4.10/km</v>
      </c>
      <c r="O61" s="14">
        <f t="shared" si="5"/>
        <v>0.0023148148148148156</v>
      </c>
      <c r="P61" s="14">
        <f>M61-INDEX($M$5:$M$103,MATCH(D61,$D$5:$D$103,0))</f>
        <v>0.0023148148148148156</v>
      </c>
    </row>
    <row r="62" spans="1:16" ht="15" customHeight="1">
      <c r="A62" s="13">
        <v>58</v>
      </c>
      <c r="B62" s="18" t="s">
        <v>199</v>
      </c>
      <c r="C62" s="18" t="s">
        <v>18</v>
      </c>
      <c r="D62" s="13" t="s">
        <v>237</v>
      </c>
      <c r="E62" s="18"/>
      <c r="F62" s="14">
        <v>0.0005671296296296296</v>
      </c>
      <c r="G62" s="14">
        <v>0.0016782407407407406</v>
      </c>
      <c r="H62" s="14">
        <v>0.002835648148148148</v>
      </c>
      <c r="I62" s="14">
        <v>0.00400462962962963</v>
      </c>
      <c r="J62" s="14">
        <v>0.0051736111111111115</v>
      </c>
      <c r="K62" s="14">
        <v>0.006354166666666667</v>
      </c>
      <c r="L62" s="14">
        <v>0.007546296296296297</v>
      </c>
      <c r="M62" s="14">
        <v>0.008715277777777778</v>
      </c>
      <c r="N62" s="13" t="str">
        <f t="shared" si="4"/>
        <v>4.11/km</v>
      </c>
      <c r="O62" s="14">
        <f t="shared" si="5"/>
        <v>0.002349537037037038</v>
      </c>
      <c r="P62" s="14">
        <f>M62-INDEX($M$5:$M$103,MATCH(D62,$D$5:$D$103,0))</f>
        <v>0.002349537037037038</v>
      </c>
    </row>
    <row r="63" spans="1:16" ht="15" customHeight="1">
      <c r="A63" s="13">
        <v>59</v>
      </c>
      <c r="B63" s="18" t="s">
        <v>161</v>
      </c>
      <c r="C63" s="18" t="s">
        <v>24</v>
      </c>
      <c r="D63" s="13" t="s">
        <v>237</v>
      </c>
      <c r="E63" s="18"/>
      <c r="F63" s="14">
        <v>0.0005555555555555556</v>
      </c>
      <c r="G63" s="14">
        <v>0.001689814814814815</v>
      </c>
      <c r="H63" s="14">
        <v>0.002824074074074074</v>
      </c>
      <c r="I63" s="14">
        <v>0.003993055555555556</v>
      </c>
      <c r="J63" s="14">
        <v>0.0051967592592592595</v>
      </c>
      <c r="K63" s="14">
        <v>0.006435185185185186</v>
      </c>
      <c r="L63" s="14">
        <v>0.007650462962962963</v>
      </c>
      <c r="M63" s="14">
        <v>0.008761574074074074</v>
      </c>
      <c r="N63" s="13" t="str">
        <f t="shared" si="4"/>
        <v>4.12/km</v>
      </c>
      <c r="O63" s="14">
        <f t="shared" si="5"/>
        <v>0.002395833333333334</v>
      </c>
      <c r="P63" s="14">
        <f>M63-INDEX($M$5:$M$103,MATCH(D63,$D$5:$D$103,0))</f>
        <v>0.002395833333333334</v>
      </c>
    </row>
    <row r="64" spans="1:16" ht="15" customHeight="1">
      <c r="A64" s="20">
        <v>60</v>
      </c>
      <c r="B64" s="23" t="s">
        <v>200</v>
      </c>
      <c r="C64" s="23" t="s">
        <v>201</v>
      </c>
      <c r="D64" s="20" t="s">
        <v>237</v>
      </c>
      <c r="E64" s="23" t="s">
        <v>54</v>
      </c>
      <c r="F64" s="27">
        <v>0.0005555555555555556</v>
      </c>
      <c r="G64" s="27">
        <v>0.0016782407407407406</v>
      </c>
      <c r="H64" s="27">
        <v>0.002800925925925926</v>
      </c>
      <c r="I64" s="27">
        <v>0.003935185185185186</v>
      </c>
      <c r="J64" s="27">
        <v>0.005127314814814815</v>
      </c>
      <c r="K64" s="27">
        <v>0.00633101851851852</v>
      </c>
      <c r="L64" s="27">
        <v>0.007569444444444445</v>
      </c>
      <c r="M64" s="27">
        <v>0.008796296296296297</v>
      </c>
      <c r="N64" s="20" t="str">
        <f t="shared" si="4"/>
        <v>4.13/km</v>
      </c>
      <c r="O64" s="27">
        <f t="shared" si="5"/>
        <v>0.0024305555555555565</v>
      </c>
      <c r="P64" s="27">
        <f>M64-INDEX($M$5:$M$103,MATCH(D64,$D$5:$D$103,0))</f>
        <v>0.0024305555555555565</v>
      </c>
    </row>
    <row r="65" spans="1:16" ht="15" customHeight="1">
      <c r="A65" s="13">
        <v>61</v>
      </c>
      <c r="B65" s="18" t="s">
        <v>202</v>
      </c>
      <c r="C65" s="18" t="s">
        <v>20</v>
      </c>
      <c r="D65" s="13" t="s">
        <v>237</v>
      </c>
      <c r="E65" s="18"/>
      <c r="F65" s="14">
        <v>0.0005671296296296296</v>
      </c>
      <c r="G65" s="14">
        <v>0.001712962962962963</v>
      </c>
      <c r="H65" s="14">
        <v>0.002870370370370371</v>
      </c>
      <c r="I65" s="14">
        <v>0.004062499999999999</v>
      </c>
      <c r="J65" s="14">
        <v>0.00525462962962963</v>
      </c>
      <c r="K65" s="14">
        <v>0.006469907407407407</v>
      </c>
      <c r="L65" s="14">
        <v>0.00769675925925926</v>
      </c>
      <c r="M65" s="14">
        <v>0.008842592592592591</v>
      </c>
      <c r="N65" s="13" t="str">
        <f t="shared" si="4"/>
        <v>4.15/km</v>
      </c>
      <c r="O65" s="14">
        <f t="shared" si="5"/>
        <v>0.0024768518518518507</v>
      </c>
      <c r="P65" s="14">
        <f>M65-INDEX($M$5:$M$103,MATCH(D65,$D$5:$D$103,0))</f>
        <v>0.0024768518518518507</v>
      </c>
    </row>
    <row r="66" spans="1:16" ht="15" customHeight="1">
      <c r="A66" s="13">
        <v>62</v>
      </c>
      <c r="B66" s="18" t="s">
        <v>203</v>
      </c>
      <c r="C66" s="18" t="s">
        <v>17</v>
      </c>
      <c r="D66" s="13" t="s">
        <v>237</v>
      </c>
      <c r="E66" s="18"/>
      <c r="F66" s="14">
        <v>0.0005208333333333333</v>
      </c>
      <c r="G66" s="14">
        <v>0.001597222222222222</v>
      </c>
      <c r="H66" s="14">
        <v>0.002743055555555556</v>
      </c>
      <c r="I66" s="14">
        <v>0.003912037037037037</v>
      </c>
      <c r="J66" s="14">
        <v>0.0051736111111111115</v>
      </c>
      <c r="K66" s="14">
        <v>0.006423611111111112</v>
      </c>
      <c r="L66" s="14">
        <v>0.007673611111111111</v>
      </c>
      <c r="M66" s="14">
        <v>0.008946759259259258</v>
      </c>
      <c r="N66" s="13" t="str">
        <f aca="true" t="shared" si="6" ref="N66:N93">TEXT(INT((HOUR(M66)*3600+MINUTE(M66)*60+SECOND(M66))/$P$3/60),"0")&amp;"."&amp;TEXT(MOD((HOUR(M66)*3600+MINUTE(M66)*60+SECOND(M66))/$P$3,60),"00")&amp;"/km"</f>
        <v>4.18/km</v>
      </c>
      <c r="O66" s="14">
        <f aca="true" t="shared" si="7" ref="O66:O93">M66-$M$5</f>
        <v>0.002581018518518518</v>
      </c>
      <c r="P66" s="14">
        <f>M66-INDEX($M$5:$M$103,MATCH(D66,$D$5:$D$103,0))</f>
        <v>0.002581018518518518</v>
      </c>
    </row>
    <row r="67" spans="1:16" ht="15" customHeight="1">
      <c r="A67" s="13">
        <v>63</v>
      </c>
      <c r="B67" s="18" t="s">
        <v>204</v>
      </c>
      <c r="C67" s="18" t="s">
        <v>53</v>
      </c>
      <c r="D67" s="13" t="s">
        <v>237</v>
      </c>
      <c r="E67" s="18"/>
      <c r="F67" s="14">
        <v>0.0006018518518518519</v>
      </c>
      <c r="G67" s="14">
        <v>0.0017939814814814815</v>
      </c>
      <c r="H67" s="14">
        <v>0.0029861111111111113</v>
      </c>
      <c r="I67" s="14">
        <v>0.004212962962962963</v>
      </c>
      <c r="J67" s="14">
        <v>0.005416666666666667</v>
      </c>
      <c r="K67" s="14">
        <v>0.00662037037037037</v>
      </c>
      <c r="L67" s="14">
        <v>0.007858796296296296</v>
      </c>
      <c r="M67" s="14">
        <v>0.009016203703703703</v>
      </c>
      <c r="N67" s="13" t="str">
        <f t="shared" si="6"/>
        <v>4.20/km</v>
      </c>
      <c r="O67" s="14">
        <f t="shared" si="7"/>
        <v>0.002650462962962963</v>
      </c>
      <c r="P67" s="14">
        <f>M67-INDEX($M$5:$M$103,MATCH(D67,$D$5:$D$103,0))</f>
        <v>0.002650462962962963</v>
      </c>
    </row>
    <row r="68" spans="1:16" ht="15" customHeight="1">
      <c r="A68" s="13">
        <v>64</v>
      </c>
      <c r="B68" s="18" t="s">
        <v>194</v>
      </c>
      <c r="C68" s="18" t="s">
        <v>201</v>
      </c>
      <c r="D68" s="13" t="s">
        <v>237</v>
      </c>
      <c r="E68" s="18"/>
      <c r="F68" s="14">
        <v>0.0005671296296296296</v>
      </c>
      <c r="G68" s="14">
        <v>0.0017245370370370372</v>
      </c>
      <c r="H68" s="14">
        <v>0.002893518518518519</v>
      </c>
      <c r="I68" s="14">
        <v>0.004108796296296297</v>
      </c>
      <c r="J68" s="14">
        <v>0.005300925925925925</v>
      </c>
      <c r="K68" s="14">
        <v>0.006574074074074073</v>
      </c>
      <c r="L68" s="14">
        <v>0.007858796296296296</v>
      </c>
      <c r="M68" s="14">
        <v>0.009050925925925926</v>
      </c>
      <c r="N68" s="13" t="str">
        <f t="shared" si="6"/>
        <v>4.21/km</v>
      </c>
      <c r="O68" s="14">
        <f t="shared" si="7"/>
        <v>0.0026851851851851854</v>
      </c>
      <c r="P68" s="14">
        <f>M68-INDEX($M$5:$M$103,MATCH(D68,$D$5:$D$103,0))</f>
        <v>0.0026851851851851854</v>
      </c>
    </row>
    <row r="69" spans="1:16" ht="15" customHeight="1">
      <c r="A69" s="13">
        <v>65</v>
      </c>
      <c r="B69" s="18" t="s">
        <v>144</v>
      </c>
      <c r="C69" s="18" t="s">
        <v>20</v>
      </c>
      <c r="D69" s="13" t="s">
        <v>237</v>
      </c>
      <c r="E69" s="18"/>
      <c r="F69" s="14">
        <v>0.0005324074074074074</v>
      </c>
      <c r="G69" s="14">
        <v>0.0016782407407407406</v>
      </c>
      <c r="H69" s="14">
        <v>0.002870370370370371</v>
      </c>
      <c r="I69" s="14">
        <v>0.004097222222222223</v>
      </c>
      <c r="J69" s="14">
        <v>0.005335648148148148</v>
      </c>
      <c r="K69" s="14">
        <v>0.006585648148148147</v>
      </c>
      <c r="L69" s="14">
        <v>0.007847222222222222</v>
      </c>
      <c r="M69" s="14">
        <v>0.009097222222222222</v>
      </c>
      <c r="N69" s="13" t="str">
        <f t="shared" si="6"/>
        <v>4.22/km</v>
      </c>
      <c r="O69" s="14">
        <f t="shared" si="7"/>
        <v>0.0027314814814814814</v>
      </c>
      <c r="P69" s="14">
        <f>M69-INDEX($M$5:$M$103,MATCH(D69,$D$5:$D$103,0))</f>
        <v>0.0027314814814814814</v>
      </c>
    </row>
    <row r="70" spans="1:16" ht="15" customHeight="1">
      <c r="A70" s="13">
        <v>66</v>
      </c>
      <c r="B70" s="18" t="s">
        <v>205</v>
      </c>
      <c r="C70" s="18" t="s">
        <v>206</v>
      </c>
      <c r="D70" s="13" t="s">
        <v>237</v>
      </c>
      <c r="E70" s="18"/>
      <c r="F70" s="14">
        <v>0.0006018518518518519</v>
      </c>
      <c r="G70" s="14">
        <v>0.0018402777777777777</v>
      </c>
      <c r="H70" s="14">
        <v>0.003043981481481482</v>
      </c>
      <c r="I70" s="14">
        <v>0.0042824074074074075</v>
      </c>
      <c r="J70" s="14">
        <v>0.005520833333333333</v>
      </c>
      <c r="K70" s="14">
        <v>0.006759259259259259</v>
      </c>
      <c r="L70" s="14">
        <v>0.007986111111111112</v>
      </c>
      <c r="M70" s="14">
        <v>0.009212962962962963</v>
      </c>
      <c r="N70" s="13" t="str">
        <f t="shared" si="6"/>
        <v>4.25/km</v>
      </c>
      <c r="O70" s="14">
        <f t="shared" si="7"/>
        <v>0.0028472222222222223</v>
      </c>
      <c r="P70" s="14">
        <f>M70-INDEX($M$5:$M$103,MATCH(D70,$D$5:$D$103,0))</f>
        <v>0.0028472222222222223</v>
      </c>
    </row>
    <row r="71" spans="1:16" ht="15" customHeight="1">
      <c r="A71" s="13">
        <v>67</v>
      </c>
      <c r="B71" s="18" t="s">
        <v>207</v>
      </c>
      <c r="C71" s="18" t="s">
        <v>29</v>
      </c>
      <c r="D71" s="13" t="s">
        <v>237</v>
      </c>
      <c r="E71" s="18"/>
      <c r="F71" s="14">
        <v>0.0005787037037037038</v>
      </c>
      <c r="G71" s="14">
        <v>0.0017824074074074072</v>
      </c>
      <c r="H71" s="14">
        <v>0.002997685185185185</v>
      </c>
      <c r="I71" s="14">
        <v>0.004247685185185185</v>
      </c>
      <c r="J71" s="14">
        <v>0.005520833333333333</v>
      </c>
      <c r="K71" s="14">
        <v>0.006793981481481482</v>
      </c>
      <c r="L71" s="14">
        <v>0.008055555555555555</v>
      </c>
      <c r="M71" s="14">
        <v>0.009328703703703704</v>
      </c>
      <c r="N71" s="13" t="str">
        <f t="shared" si="6"/>
        <v>4.29/km</v>
      </c>
      <c r="O71" s="14">
        <f t="shared" si="7"/>
        <v>0.0029629629629629632</v>
      </c>
      <c r="P71" s="14">
        <f>M71-INDEX($M$5:$M$103,MATCH(D71,$D$5:$D$103,0))</f>
        <v>0.0029629629629629632</v>
      </c>
    </row>
    <row r="72" spans="1:16" ht="15" customHeight="1">
      <c r="A72" s="13">
        <v>68</v>
      </c>
      <c r="B72" s="18" t="s">
        <v>208</v>
      </c>
      <c r="C72" s="18" t="s">
        <v>13</v>
      </c>
      <c r="D72" s="13" t="s">
        <v>237</v>
      </c>
      <c r="E72" s="18"/>
      <c r="F72" s="14">
        <v>0.0005555555555555556</v>
      </c>
      <c r="G72" s="14">
        <v>0.0017592592592592592</v>
      </c>
      <c r="H72" s="14">
        <v>0.002997685185185185</v>
      </c>
      <c r="I72" s="14">
        <v>0.004247685185185185</v>
      </c>
      <c r="J72" s="14">
        <v>0.005520833333333333</v>
      </c>
      <c r="K72" s="14">
        <v>0.006817129629629629</v>
      </c>
      <c r="L72" s="14">
        <v>0.008148148148148147</v>
      </c>
      <c r="M72" s="14">
        <v>0.009432870370370371</v>
      </c>
      <c r="N72" s="13" t="str">
        <f t="shared" si="6"/>
        <v>4.32/km</v>
      </c>
      <c r="O72" s="14">
        <f t="shared" si="7"/>
        <v>0.0030671296296296306</v>
      </c>
      <c r="P72" s="14">
        <f>M72-INDEX($M$5:$M$103,MATCH(D72,$D$5:$D$103,0))</f>
        <v>0.0030671296296296306</v>
      </c>
    </row>
    <row r="73" spans="1:16" ht="15" customHeight="1">
      <c r="A73" s="20">
        <v>69</v>
      </c>
      <c r="B73" s="23" t="s">
        <v>209</v>
      </c>
      <c r="C73" s="23" t="s">
        <v>210</v>
      </c>
      <c r="D73" s="20" t="s">
        <v>237</v>
      </c>
      <c r="E73" s="23" t="s">
        <v>54</v>
      </c>
      <c r="F73" s="27">
        <v>0.0005555555555555556</v>
      </c>
      <c r="G73" s="27">
        <v>0.001689814814814815</v>
      </c>
      <c r="H73" s="27">
        <v>0.002905092592592593</v>
      </c>
      <c r="I73" s="27">
        <v>0.004201388888888889</v>
      </c>
      <c r="J73" s="27">
        <v>0.005520833333333333</v>
      </c>
      <c r="K73" s="27">
        <v>0.006828703703703704</v>
      </c>
      <c r="L73" s="27">
        <v>0.008148148148148147</v>
      </c>
      <c r="M73" s="27">
        <v>0.009444444444444445</v>
      </c>
      <c r="N73" s="20" t="str">
        <f t="shared" si="6"/>
        <v>4.32/km</v>
      </c>
      <c r="O73" s="27">
        <f t="shared" si="7"/>
        <v>0.003078703703703704</v>
      </c>
      <c r="P73" s="27">
        <f>M73-INDEX($M$5:$M$103,MATCH(D73,$D$5:$D$103,0))</f>
        <v>0.003078703703703704</v>
      </c>
    </row>
    <row r="74" spans="1:16" ht="15" customHeight="1">
      <c r="A74" s="13">
        <v>70</v>
      </c>
      <c r="B74" s="18" t="s">
        <v>211</v>
      </c>
      <c r="C74" s="18" t="s">
        <v>21</v>
      </c>
      <c r="D74" s="13" t="s">
        <v>237</v>
      </c>
      <c r="E74" s="18"/>
      <c r="F74" s="14">
        <v>0.0006018518518518519</v>
      </c>
      <c r="G74" s="14">
        <v>0.0018402777777777777</v>
      </c>
      <c r="H74" s="14">
        <v>0.003090277777777778</v>
      </c>
      <c r="I74" s="14">
        <v>0.0043518518518518515</v>
      </c>
      <c r="J74" s="14">
        <v>0.005636574074074074</v>
      </c>
      <c r="K74" s="14">
        <v>0.00693287037037037</v>
      </c>
      <c r="L74" s="14">
        <v>0.008240740740740741</v>
      </c>
      <c r="M74" s="14">
        <v>0.00951388888888889</v>
      </c>
      <c r="N74" s="13" t="str">
        <f t="shared" si="6"/>
        <v>4.34/km</v>
      </c>
      <c r="O74" s="14">
        <f t="shared" si="7"/>
        <v>0.003148148148148149</v>
      </c>
      <c r="P74" s="14">
        <f>M74-INDEX($M$5:$M$103,MATCH(D74,$D$5:$D$103,0))</f>
        <v>0.003148148148148149</v>
      </c>
    </row>
    <row r="75" spans="1:16" ht="15" customHeight="1">
      <c r="A75" s="20">
        <v>71</v>
      </c>
      <c r="B75" s="23" t="s">
        <v>212</v>
      </c>
      <c r="C75" s="23" t="s">
        <v>37</v>
      </c>
      <c r="D75" s="20" t="s">
        <v>237</v>
      </c>
      <c r="E75" s="23" t="s">
        <v>54</v>
      </c>
      <c r="F75" s="27">
        <v>0.0006134259259259259</v>
      </c>
      <c r="G75" s="27">
        <v>0.0017824074074074072</v>
      </c>
      <c r="H75" s="27">
        <v>0.003009259259259259</v>
      </c>
      <c r="I75" s="27">
        <v>0.0042592592592592595</v>
      </c>
      <c r="J75" s="27">
        <v>0.005532407407407407</v>
      </c>
      <c r="K75" s="27">
        <v>0.006840277777777778</v>
      </c>
      <c r="L75" s="27">
        <v>0.008206018518518519</v>
      </c>
      <c r="M75" s="27">
        <v>0.00954861111111111</v>
      </c>
      <c r="N75" s="20" t="str">
        <f t="shared" si="6"/>
        <v>4.35/km</v>
      </c>
      <c r="O75" s="27">
        <f t="shared" si="7"/>
        <v>0.0031828703703703698</v>
      </c>
      <c r="P75" s="27">
        <f>M75-INDEX($M$5:$M$103,MATCH(D75,$D$5:$D$103,0))</f>
        <v>0.0031828703703703698</v>
      </c>
    </row>
    <row r="76" spans="1:16" ht="15" customHeight="1">
      <c r="A76" s="13">
        <v>72</v>
      </c>
      <c r="B76" s="18" t="s">
        <v>213</v>
      </c>
      <c r="C76" s="18" t="s">
        <v>69</v>
      </c>
      <c r="D76" s="13" t="s">
        <v>237</v>
      </c>
      <c r="E76" s="18"/>
      <c r="F76" s="14">
        <v>0.0006018518518518519</v>
      </c>
      <c r="G76" s="14">
        <v>0.0018634259259259261</v>
      </c>
      <c r="H76" s="14">
        <v>0.0031712962962962958</v>
      </c>
      <c r="I76" s="14">
        <v>0.0044907407407407405</v>
      </c>
      <c r="J76" s="14">
        <v>0.005821759259259259</v>
      </c>
      <c r="K76" s="14">
        <v>0.007129629629629631</v>
      </c>
      <c r="L76" s="14">
        <v>0.008414351851851852</v>
      </c>
      <c r="M76" s="14">
        <v>0.009560185185185185</v>
      </c>
      <c r="N76" s="13" t="str">
        <f t="shared" si="6"/>
        <v>4.35/km</v>
      </c>
      <c r="O76" s="14">
        <f t="shared" si="7"/>
        <v>0.003194444444444445</v>
      </c>
      <c r="P76" s="14">
        <f>M76-INDEX($M$5:$M$103,MATCH(D76,$D$5:$D$103,0))</f>
        <v>0.003194444444444445</v>
      </c>
    </row>
    <row r="77" spans="1:16" ht="15" customHeight="1">
      <c r="A77" s="20">
        <v>73</v>
      </c>
      <c r="B77" s="23" t="s">
        <v>214</v>
      </c>
      <c r="C77" s="23" t="s">
        <v>68</v>
      </c>
      <c r="D77" s="20" t="s">
        <v>237</v>
      </c>
      <c r="E77" s="23" t="s">
        <v>54</v>
      </c>
      <c r="F77" s="27">
        <v>0.000636574074074074</v>
      </c>
      <c r="G77" s="27">
        <v>0.0018518518518518517</v>
      </c>
      <c r="H77" s="27">
        <v>0.0031134259259259257</v>
      </c>
      <c r="I77" s="27">
        <v>0.004409722222222222</v>
      </c>
      <c r="J77" s="27">
        <v>0.005706018518518519</v>
      </c>
      <c r="K77" s="27">
        <v>0.0070486111111111105</v>
      </c>
      <c r="L77" s="27">
        <v>0.008368055555555556</v>
      </c>
      <c r="M77" s="27">
        <v>0.00962962962962963</v>
      </c>
      <c r="N77" s="20" t="str">
        <f t="shared" si="6"/>
        <v>4.37/km</v>
      </c>
      <c r="O77" s="27">
        <f t="shared" si="7"/>
        <v>0.00326388888888889</v>
      </c>
      <c r="P77" s="27">
        <f>M77-INDEX($M$5:$M$103,MATCH(D77,$D$5:$D$103,0))</f>
        <v>0.00326388888888889</v>
      </c>
    </row>
    <row r="78" spans="1:16" ht="15" customHeight="1">
      <c r="A78" s="13">
        <v>74</v>
      </c>
      <c r="B78" s="18" t="s">
        <v>215</v>
      </c>
      <c r="C78" s="18" t="s">
        <v>216</v>
      </c>
      <c r="D78" s="13" t="s">
        <v>237</v>
      </c>
      <c r="E78" s="18"/>
      <c r="F78" s="14">
        <v>0.0005555555555555556</v>
      </c>
      <c r="G78" s="14">
        <v>0.0017245370370370372</v>
      </c>
      <c r="H78" s="14">
        <v>0.0029861111111111113</v>
      </c>
      <c r="I78" s="14">
        <v>0.0043287037037037035</v>
      </c>
      <c r="J78" s="14">
        <v>0.005729166666666667</v>
      </c>
      <c r="K78" s="14">
        <v>0.007106481481481481</v>
      </c>
      <c r="L78" s="14">
        <v>0.008425925925925925</v>
      </c>
      <c r="M78" s="14">
        <v>0.0096875</v>
      </c>
      <c r="N78" s="13" t="str">
        <f t="shared" si="6"/>
        <v>4.39/km</v>
      </c>
      <c r="O78" s="14">
        <f t="shared" si="7"/>
        <v>0.0033217592592592595</v>
      </c>
      <c r="P78" s="14">
        <f>M78-INDEX($M$5:$M$103,MATCH(D78,$D$5:$D$103,0))</f>
        <v>0.0033217592592592595</v>
      </c>
    </row>
    <row r="79" spans="1:16" ht="15" customHeight="1">
      <c r="A79" s="20">
        <v>75</v>
      </c>
      <c r="B79" s="23" t="s">
        <v>217</v>
      </c>
      <c r="C79" s="23" t="s">
        <v>56</v>
      </c>
      <c r="D79" s="20" t="s">
        <v>237</v>
      </c>
      <c r="E79" s="23" t="s">
        <v>54</v>
      </c>
      <c r="F79" s="27">
        <v>0.0006828703703703703</v>
      </c>
      <c r="G79" s="27">
        <v>0.002013888888888889</v>
      </c>
      <c r="H79" s="27">
        <v>0.003356481481481481</v>
      </c>
      <c r="I79" s="27">
        <v>0.004699074074074074</v>
      </c>
      <c r="J79" s="27">
        <v>0.0060416666666666665</v>
      </c>
      <c r="K79" s="27">
        <v>0.007361111111111111</v>
      </c>
      <c r="L79" s="27">
        <v>0.008680555555555556</v>
      </c>
      <c r="M79" s="27">
        <v>0.009942129629629629</v>
      </c>
      <c r="N79" s="20" t="str">
        <f t="shared" si="6"/>
        <v>4.46/km</v>
      </c>
      <c r="O79" s="27">
        <f t="shared" si="7"/>
        <v>0.0035763888888888885</v>
      </c>
      <c r="P79" s="27">
        <f>M79-INDEX($M$5:$M$103,MATCH(D79,$D$5:$D$103,0))</f>
        <v>0.0035763888888888885</v>
      </c>
    </row>
    <row r="80" spans="1:16" ht="15" customHeight="1">
      <c r="A80" s="13">
        <v>76</v>
      </c>
      <c r="B80" s="18" t="s">
        <v>218</v>
      </c>
      <c r="C80" s="18" t="s">
        <v>34</v>
      </c>
      <c r="D80" s="13" t="s">
        <v>237</v>
      </c>
      <c r="E80" s="18"/>
      <c r="F80" s="14">
        <v>0.0005555555555555556</v>
      </c>
      <c r="G80" s="14">
        <v>0.0019097222222222222</v>
      </c>
      <c r="H80" s="14">
        <v>0.003275462962962963</v>
      </c>
      <c r="I80" s="14">
        <v>0.0046875</v>
      </c>
      <c r="J80" s="14">
        <v>0.006099537037037036</v>
      </c>
      <c r="K80" s="14">
        <v>0.007465277777777778</v>
      </c>
      <c r="L80" s="14">
        <v>0.008819444444444444</v>
      </c>
      <c r="M80" s="14">
        <v>0.010069444444444445</v>
      </c>
      <c r="N80" s="13" t="str">
        <f t="shared" si="6"/>
        <v>4.50/km</v>
      </c>
      <c r="O80" s="14">
        <f t="shared" si="7"/>
        <v>0.0037037037037037047</v>
      </c>
      <c r="P80" s="14">
        <f>M80-INDEX($M$5:$M$103,MATCH(D80,$D$5:$D$103,0))</f>
        <v>0.0037037037037037047</v>
      </c>
    </row>
    <row r="81" spans="1:16" ht="15" customHeight="1">
      <c r="A81" s="13">
        <v>77</v>
      </c>
      <c r="B81" s="18" t="s">
        <v>219</v>
      </c>
      <c r="C81" s="18" t="s">
        <v>220</v>
      </c>
      <c r="D81" s="13" t="s">
        <v>237</v>
      </c>
      <c r="E81" s="18"/>
      <c r="F81" s="14">
        <v>0.000625</v>
      </c>
      <c r="G81" s="14">
        <v>0.001979166666666667</v>
      </c>
      <c r="H81" s="14">
        <v>0.00337962962962963</v>
      </c>
      <c r="I81" s="14">
        <v>0.004756944444444445</v>
      </c>
      <c r="J81" s="14">
        <v>0.006111111111111111</v>
      </c>
      <c r="K81" s="14">
        <v>0.007500000000000001</v>
      </c>
      <c r="L81" s="14">
        <v>0.008865740740740742</v>
      </c>
      <c r="M81" s="14">
        <v>0.01017361111111111</v>
      </c>
      <c r="N81" s="13" t="str">
        <f t="shared" si="6"/>
        <v>4.53/km</v>
      </c>
      <c r="O81" s="14">
        <f t="shared" si="7"/>
        <v>0.0038078703703703703</v>
      </c>
      <c r="P81" s="14">
        <f>M81-INDEX($M$5:$M$103,MATCH(D81,$D$5:$D$103,0))</f>
        <v>0.0038078703703703703</v>
      </c>
    </row>
    <row r="82" spans="1:16" ht="15" customHeight="1">
      <c r="A82" s="20">
        <v>78</v>
      </c>
      <c r="B82" s="23" t="s">
        <v>221</v>
      </c>
      <c r="C82" s="23" t="s">
        <v>28</v>
      </c>
      <c r="D82" s="20" t="s">
        <v>237</v>
      </c>
      <c r="E82" s="23" t="s">
        <v>54</v>
      </c>
      <c r="F82" s="27">
        <v>0.0006828703703703703</v>
      </c>
      <c r="G82" s="27">
        <v>0.0020486111111111113</v>
      </c>
      <c r="H82" s="27">
        <v>0.0034027777777777784</v>
      </c>
      <c r="I82" s="27">
        <v>0.004756944444444445</v>
      </c>
      <c r="J82" s="27">
        <v>0.006099537037037036</v>
      </c>
      <c r="K82" s="27">
        <v>0.007476851851851853</v>
      </c>
      <c r="L82" s="27">
        <v>0.008842592592592591</v>
      </c>
      <c r="M82" s="27">
        <v>0.010185185185185184</v>
      </c>
      <c r="N82" s="20" t="str">
        <f t="shared" si="6"/>
        <v>4.53/km</v>
      </c>
      <c r="O82" s="27">
        <f t="shared" si="7"/>
        <v>0.003819444444444444</v>
      </c>
      <c r="P82" s="27">
        <f>M82-INDEX($M$5:$M$103,MATCH(D82,$D$5:$D$103,0))</f>
        <v>0.003819444444444444</v>
      </c>
    </row>
    <row r="83" spans="1:16" ht="15" customHeight="1">
      <c r="A83" s="13">
        <v>79</v>
      </c>
      <c r="B83" s="18" t="s">
        <v>222</v>
      </c>
      <c r="C83" s="18" t="s">
        <v>53</v>
      </c>
      <c r="D83" s="13" t="s">
        <v>237</v>
      </c>
      <c r="E83" s="18"/>
      <c r="F83" s="14">
        <v>0.0006134259259259259</v>
      </c>
      <c r="G83" s="14">
        <v>0.0019097222222222222</v>
      </c>
      <c r="H83" s="14">
        <v>0.003252314814814815</v>
      </c>
      <c r="I83" s="14">
        <v>0.004606481481481481</v>
      </c>
      <c r="J83" s="14">
        <v>0.0059722222222222225</v>
      </c>
      <c r="K83" s="14">
        <v>0.007395833333333334</v>
      </c>
      <c r="L83" s="14">
        <v>0.008796296296296297</v>
      </c>
      <c r="M83" s="14">
        <v>0.01019675925925926</v>
      </c>
      <c r="N83" s="13" t="str">
        <f t="shared" si="6"/>
        <v>4.54/km</v>
      </c>
      <c r="O83" s="14">
        <f t="shared" si="7"/>
        <v>0.003831018518518519</v>
      </c>
      <c r="P83" s="14">
        <f>M83-INDEX($M$5:$M$103,MATCH(D83,$D$5:$D$103,0))</f>
        <v>0.003831018518518519</v>
      </c>
    </row>
    <row r="84" spans="1:16" ht="15" customHeight="1">
      <c r="A84" s="13">
        <v>80</v>
      </c>
      <c r="B84" s="18" t="s">
        <v>223</v>
      </c>
      <c r="C84" s="18" t="s">
        <v>61</v>
      </c>
      <c r="D84" s="13" t="s">
        <v>237</v>
      </c>
      <c r="E84" s="18"/>
      <c r="F84" s="14">
        <v>0.0006134259259259259</v>
      </c>
      <c r="G84" s="14">
        <v>0.001979166666666667</v>
      </c>
      <c r="H84" s="14">
        <v>0.00337962962962963</v>
      </c>
      <c r="I84" s="14">
        <v>0.004837962962962963</v>
      </c>
      <c r="J84" s="14">
        <v>0.006284722222222223</v>
      </c>
      <c r="K84" s="14">
        <v>0.007789351851851852</v>
      </c>
      <c r="L84" s="14">
        <v>0.009270833333333334</v>
      </c>
      <c r="M84" s="14">
        <v>0.010729166666666666</v>
      </c>
      <c r="N84" s="13" t="str">
        <f t="shared" si="6"/>
        <v>5.09/km</v>
      </c>
      <c r="O84" s="14">
        <f t="shared" si="7"/>
        <v>0.004363425925925926</v>
      </c>
      <c r="P84" s="14">
        <f>M84-INDEX($M$5:$M$103,MATCH(D84,$D$5:$D$103,0))</f>
        <v>0.004363425925925926</v>
      </c>
    </row>
    <row r="85" spans="1:16" ht="15" customHeight="1">
      <c r="A85" s="13">
        <v>81</v>
      </c>
      <c r="B85" s="18" t="s">
        <v>224</v>
      </c>
      <c r="C85" s="18" t="s">
        <v>225</v>
      </c>
      <c r="D85" s="13" t="s">
        <v>237</v>
      </c>
      <c r="E85" s="18"/>
      <c r="F85" s="14">
        <v>0.000636574074074074</v>
      </c>
      <c r="G85" s="14">
        <v>0.002025462962962963</v>
      </c>
      <c r="H85" s="14">
        <v>0.0034375</v>
      </c>
      <c r="I85" s="14">
        <v>0.004884259259259259</v>
      </c>
      <c r="J85" s="14">
        <v>0.00636574074074074</v>
      </c>
      <c r="K85" s="14">
        <v>0.007858796296296296</v>
      </c>
      <c r="L85" s="14">
        <v>0.009386574074074075</v>
      </c>
      <c r="M85" s="14">
        <v>0.01074074074074074</v>
      </c>
      <c r="N85" s="13" t="str">
        <f t="shared" si="6"/>
        <v>5.09/km</v>
      </c>
      <c r="O85" s="14">
        <f t="shared" si="7"/>
        <v>0.0043749999999999995</v>
      </c>
      <c r="P85" s="14">
        <f>M85-INDEX($M$5:$M$103,MATCH(D85,$D$5:$D$103,0))</f>
        <v>0.0043749999999999995</v>
      </c>
    </row>
    <row r="86" spans="1:16" ht="15" customHeight="1">
      <c r="A86" s="20">
        <v>82</v>
      </c>
      <c r="B86" s="23" t="s">
        <v>226</v>
      </c>
      <c r="C86" s="23" t="s">
        <v>20</v>
      </c>
      <c r="D86" s="20" t="s">
        <v>237</v>
      </c>
      <c r="E86" s="23" t="s">
        <v>54</v>
      </c>
      <c r="F86" s="27">
        <v>0.0007175925925925927</v>
      </c>
      <c r="G86" s="27">
        <v>0.0021064814814814813</v>
      </c>
      <c r="H86" s="27">
        <v>0.0035648148148148154</v>
      </c>
      <c r="I86" s="27">
        <v>0.0050810185185185186</v>
      </c>
      <c r="J86" s="27">
        <v>0.006643518518518518</v>
      </c>
      <c r="K86" s="27">
        <v>0.008217592592592594</v>
      </c>
      <c r="L86" s="27">
        <v>0.00980324074074074</v>
      </c>
      <c r="M86" s="27">
        <v>0.011458333333333334</v>
      </c>
      <c r="N86" s="20" t="str">
        <f t="shared" si="6"/>
        <v>5.30/km</v>
      </c>
      <c r="O86" s="27">
        <f t="shared" si="7"/>
        <v>0.005092592592592594</v>
      </c>
      <c r="P86" s="27">
        <f>M86-INDEX($M$5:$M$103,MATCH(D86,$D$5:$D$103,0))</f>
        <v>0.005092592592592594</v>
      </c>
    </row>
    <row r="87" spans="1:16" ht="15" customHeight="1">
      <c r="A87" s="20">
        <v>83</v>
      </c>
      <c r="B87" s="23" t="s">
        <v>227</v>
      </c>
      <c r="C87" s="23" t="s">
        <v>19</v>
      </c>
      <c r="D87" s="20" t="s">
        <v>237</v>
      </c>
      <c r="E87" s="23" t="s">
        <v>54</v>
      </c>
      <c r="F87" s="27">
        <v>0.0006597222222222221</v>
      </c>
      <c r="G87" s="27">
        <v>0.002025462962962963</v>
      </c>
      <c r="H87" s="27">
        <v>0.0034606481481481485</v>
      </c>
      <c r="I87" s="27">
        <v>0.004930555555555555</v>
      </c>
      <c r="J87" s="27">
        <v>0.006493055555555555</v>
      </c>
      <c r="K87" s="27">
        <v>0.008101851851851851</v>
      </c>
      <c r="L87" s="27">
        <v>0.010115740740740741</v>
      </c>
      <c r="M87" s="27">
        <v>0.012083333333333333</v>
      </c>
      <c r="N87" s="20" t="str">
        <f t="shared" si="6"/>
        <v>5.48/km</v>
      </c>
      <c r="O87" s="27">
        <f t="shared" si="7"/>
        <v>0.005717592592592593</v>
      </c>
      <c r="P87" s="27">
        <f>M87-INDEX($M$5:$M$103,MATCH(D87,$D$5:$D$103,0))</f>
        <v>0.005717592592592593</v>
      </c>
    </row>
    <row r="88" spans="1:16" ht="15" customHeight="1">
      <c r="A88" s="20">
        <v>84</v>
      </c>
      <c r="B88" s="23" t="s">
        <v>228</v>
      </c>
      <c r="C88" s="23" t="s">
        <v>19</v>
      </c>
      <c r="D88" s="20" t="s">
        <v>237</v>
      </c>
      <c r="E88" s="23" t="s">
        <v>54</v>
      </c>
      <c r="F88" s="27">
        <v>0.0008449074074074075</v>
      </c>
      <c r="G88" s="27">
        <v>0.002523148148148148</v>
      </c>
      <c r="H88" s="27">
        <v>0.004247685185185185</v>
      </c>
      <c r="I88" s="27">
        <v>0.006006944444444444</v>
      </c>
      <c r="J88" s="27">
        <v>0.007766203703703703</v>
      </c>
      <c r="K88" s="27">
        <v>0.009525462962962963</v>
      </c>
      <c r="L88" s="27">
        <v>0.011307870370370371</v>
      </c>
      <c r="M88" s="27">
        <v>0.012951388888888887</v>
      </c>
      <c r="N88" s="20" t="str">
        <f t="shared" si="6"/>
        <v>6.13/km</v>
      </c>
      <c r="O88" s="27">
        <f t="shared" si="7"/>
        <v>0.006585648148148147</v>
      </c>
      <c r="P88" s="27">
        <f>M88-INDEX($M$5:$M$103,MATCH(D88,$D$5:$D$103,0))</f>
        <v>0.006585648148148147</v>
      </c>
    </row>
    <row r="89" spans="1:16" ht="15" customHeight="1">
      <c r="A89" s="20">
        <v>85</v>
      </c>
      <c r="B89" s="23" t="s">
        <v>229</v>
      </c>
      <c r="C89" s="23" t="s">
        <v>14</v>
      </c>
      <c r="D89" s="20" t="s">
        <v>237</v>
      </c>
      <c r="E89" s="23" t="s">
        <v>54</v>
      </c>
      <c r="F89" s="27">
        <v>0.0008449074074074075</v>
      </c>
      <c r="G89" s="27">
        <v>0.002534722222222222</v>
      </c>
      <c r="H89" s="27">
        <v>0.0042592592592592595</v>
      </c>
      <c r="I89" s="27">
        <v>0.006018518518518518</v>
      </c>
      <c r="J89" s="27">
        <v>0.007777777777777777</v>
      </c>
      <c r="K89" s="27">
        <v>0.009537037037037037</v>
      </c>
      <c r="L89" s="27">
        <v>0.011307870370370371</v>
      </c>
      <c r="M89" s="27">
        <v>0.012951388888888887</v>
      </c>
      <c r="N89" s="20" t="str">
        <f t="shared" si="6"/>
        <v>6.13/km</v>
      </c>
      <c r="O89" s="27">
        <f t="shared" si="7"/>
        <v>0.006585648148148147</v>
      </c>
      <c r="P89" s="27">
        <f>M89-INDEX($M$5:$M$103,MATCH(D89,$D$5:$D$103,0))</f>
        <v>0.006585648148148147</v>
      </c>
    </row>
    <row r="90" spans="1:16" ht="15" customHeight="1">
      <c r="A90" s="13">
        <v>86</v>
      </c>
      <c r="B90" s="18" t="s">
        <v>230</v>
      </c>
      <c r="C90" s="18" t="s">
        <v>52</v>
      </c>
      <c r="D90" s="13" t="s">
        <v>237</v>
      </c>
      <c r="E90" s="18"/>
      <c r="F90" s="14">
        <v>0.0008449074074074075</v>
      </c>
      <c r="G90" s="14">
        <v>0.0024652777777777776</v>
      </c>
      <c r="H90" s="14">
        <v>0.004131944444444444</v>
      </c>
      <c r="I90" s="14">
        <v>0.005868055555555554</v>
      </c>
      <c r="J90" s="14">
        <v>0.007789351851851852</v>
      </c>
      <c r="K90" s="14">
        <v>0.009618055555555555</v>
      </c>
      <c r="L90" s="14">
        <v>0.011574074074074075</v>
      </c>
      <c r="M90" s="14">
        <v>0.013425925925925924</v>
      </c>
      <c r="N90" s="13" t="str">
        <f t="shared" si="6"/>
        <v>6.27/km</v>
      </c>
      <c r="O90" s="14">
        <f t="shared" si="7"/>
        <v>0.007060185185185184</v>
      </c>
      <c r="P90" s="14">
        <f>M90-INDEX($M$5:$M$103,MATCH(D90,$D$5:$D$103,0))</f>
        <v>0.007060185185185184</v>
      </c>
    </row>
    <row r="91" spans="1:16" ht="15" customHeight="1">
      <c r="A91" s="13">
        <v>87</v>
      </c>
      <c r="B91" s="18" t="s">
        <v>231</v>
      </c>
      <c r="C91" s="18" t="s">
        <v>30</v>
      </c>
      <c r="D91" s="13" t="s">
        <v>237</v>
      </c>
      <c r="E91" s="18"/>
      <c r="F91" s="14">
        <v>0.000787037037037037</v>
      </c>
      <c r="G91" s="14">
        <v>0.002523148148148148</v>
      </c>
      <c r="H91" s="14">
        <v>0.004340277777777778</v>
      </c>
      <c r="I91" s="14">
        <v>0.006203703703703704</v>
      </c>
      <c r="J91" s="14">
        <v>0.008090277777777778</v>
      </c>
      <c r="K91" s="14">
        <v>0.009976851851851853</v>
      </c>
      <c r="L91" s="14">
        <v>0.011840277777777778</v>
      </c>
      <c r="M91" s="14">
        <v>0.013761574074074074</v>
      </c>
      <c r="N91" s="13" t="str">
        <f t="shared" si="6"/>
        <v>6.36/km</v>
      </c>
      <c r="O91" s="14">
        <f t="shared" si="7"/>
        <v>0.007395833333333333</v>
      </c>
      <c r="P91" s="14">
        <f>M91-INDEX($M$5:$M$103,MATCH(D91,$D$5:$D$103,0))</f>
        <v>0.007395833333333333</v>
      </c>
    </row>
    <row r="92" spans="1:16" ht="15" customHeight="1">
      <c r="A92" s="20">
        <v>88</v>
      </c>
      <c r="B92" s="23" t="s">
        <v>232</v>
      </c>
      <c r="C92" s="23" t="s">
        <v>42</v>
      </c>
      <c r="D92" s="20" t="s">
        <v>237</v>
      </c>
      <c r="E92" s="23" t="s">
        <v>54</v>
      </c>
      <c r="F92" s="27">
        <v>0.0010185185185185186</v>
      </c>
      <c r="G92" s="27">
        <v>0.002905092592592593</v>
      </c>
      <c r="H92" s="27">
        <v>0.004826388888888889</v>
      </c>
      <c r="I92" s="27">
        <v>0.006759259259259259</v>
      </c>
      <c r="J92" s="27">
        <v>0.008738425925925926</v>
      </c>
      <c r="K92" s="27">
        <v>0.010717592592592593</v>
      </c>
      <c r="L92" s="27">
        <v>0.012650462962962962</v>
      </c>
      <c r="M92" s="27">
        <v>0.014537037037037038</v>
      </c>
      <c r="N92" s="20" t="str">
        <f t="shared" si="6"/>
        <v>6.59/km</v>
      </c>
      <c r="O92" s="27">
        <f t="shared" si="7"/>
        <v>0.008171296296296298</v>
      </c>
      <c r="P92" s="27">
        <f>M92-INDEX($M$5:$M$103,MATCH(D92,$D$5:$D$103,0))</f>
        <v>0.008171296296296298</v>
      </c>
    </row>
    <row r="93" spans="1:16" ht="15" customHeight="1">
      <c r="A93" s="16">
        <v>89</v>
      </c>
      <c r="B93" s="19" t="s">
        <v>233</v>
      </c>
      <c r="C93" s="19" t="s">
        <v>234</v>
      </c>
      <c r="D93" s="16" t="s">
        <v>237</v>
      </c>
      <c r="E93" s="19"/>
      <c r="F93" s="30">
        <v>0.0008449074074074075</v>
      </c>
      <c r="G93" s="30">
        <v>0.0027083333333333334</v>
      </c>
      <c r="H93" s="30">
        <v>0.004791666666666667</v>
      </c>
      <c r="I93" s="30">
        <v>0.0070486111111111105</v>
      </c>
      <c r="J93" s="30">
        <v>0.009652777777777777</v>
      </c>
      <c r="K93" s="30">
        <v>0.012094907407407408</v>
      </c>
      <c r="L93" s="30">
        <v>0.014305555555555557</v>
      </c>
      <c r="M93" s="30">
        <v>0.016412037037037037</v>
      </c>
      <c r="N93" s="16" t="str">
        <f t="shared" si="6"/>
        <v>7.53/km</v>
      </c>
      <c r="O93" s="30">
        <f t="shared" si="7"/>
        <v>0.010046296296296296</v>
      </c>
      <c r="P93" s="30">
        <f>M93-INDEX($M$5:$M$103,MATCH(D93,$D$5:$D$103,0))</f>
        <v>0.010046296296296296</v>
      </c>
    </row>
  </sheetData>
  <sheetProtection/>
  <autoFilter ref="A4:P93"/>
  <mergeCells count="3">
    <mergeCell ref="A1:P1"/>
    <mergeCell ref="A2:P2"/>
    <mergeCell ref="A3:N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il TRE...mila di Tor TRE Teste</v>
      </c>
      <c r="B1" s="35"/>
      <c r="C1" s="36"/>
    </row>
    <row r="2" spans="1:3" ht="24" customHeight="1">
      <c r="A2" s="32" t="str">
        <f>Individuale!A2</f>
        <v>7ª edizione </v>
      </c>
      <c r="B2" s="32"/>
      <c r="C2" s="32"/>
    </row>
    <row r="3" spans="1:3" ht="24" customHeight="1">
      <c r="A3" s="37" t="str">
        <f>Individuale!A3</f>
        <v>Tor TRE Teste - Roma (RM) Italia - Giovedì 03/07/2014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9</v>
      </c>
    </row>
    <row r="5" spans="1:3" s="10" customFormat="1" ht="15" customHeight="1">
      <c r="A5" s="12">
        <v>1</v>
      </c>
      <c r="B5" s="17" t="s">
        <v>39</v>
      </c>
      <c r="C5" s="24">
        <v>55</v>
      </c>
    </row>
    <row r="6" spans="1:3" ht="15" customHeight="1">
      <c r="A6" s="13">
        <v>2</v>
      </c>
      <c r="B6" s="18" t="s">
        <v>50</v>
      </c>
      <c r="C6" s="21">
        <v>50</v>
      </c>
    </row>
    <row r="7" spans="1:3" ht="15" customHeight="1">
      <c r="A7" s="13">
        <v>3</v>
      </c>
      <c r="B7" s="18" t="s">
        <v>101</v>
      </c>
      <c r="C7" s="21">
        <v>32</v>
      </c>
    </row>
    <row r="8" spans="1:3" ht="15" customHeight="1">
      <c r="A8" s="13">
        <v>4</v>
      </c>
      <c r="B8" s="18" t="s">
        <v>41</v>
      </c>
      <c r="C8" s="21">
        <v>31</v>
      </c>
    </row>
    <row r="9" spans="1:3" ht="15" customHeight="1">
      <c r="A9" s="13">
        <v>5</v>
      </c>
      <c r="B9" s="18" t="s">
        <v>87</v>
      </c>
      <c r="C9" s="21">
        <v>27</v>
      </c>
    </row>
    <row r="10" spans="1:3" ht="15" customHeight="1">
      <c r="A10" s="13">
        <v>6</v>
      </c>
      <c r="B10" s="18" t="s">
        <v>15</v>
      </c>
      <c r="C10" s="21">
        <v>26</v>
      </c>
    </row>
    <row r="11" spans="1:3" ht="15" customHeight="1">
      <c r="A11" s="13">
        <v>7</v>
      </c>
      <c r="B11" s="18" t="s">
        <v>43</v>
      </c>
      <c r="C11" s="21">
        <v>25</v>
      </c>
    </row>
    <row r="12" spans="1:3" ht="15" customHeight="1">
      <c r="A12" s="13">
        <v>8</v>
      </c>
      <c r="B12" s="18" t="s">
        <v>97</v>
      </c>
      <c r="C12" s="21">
        <v>18</v>
      </c>
    </row>
    <row r="13" spans="1:3" ht="15" customHeight="1">
      <c r="A13" s="13">
        <v>9</v>
      </c>
      <c r="B13" s="18" t="s">
        <v>22</v>
      </c>
      <c r="C13" s="21">
        <v>15</v>
      </c>
    </row>
    <row r="14" spans="1:3" ht="15" customHeight="1">
      <c r="A14" s="13">
        <v>10</v>
      </c>
      <c r="B14" s="18" t="s">
        <v>84</v>
      </c>
      <c r="C14" s="21">
        <v>14</v>
      </c>
    </row>
    <row r="15" spans="1:3" ht="15" customHeight="1">
      <c r="A15" s="13">
        <v>11</v>
      </c>
      <c r="B15" s="18" t="s">
        <v>96</v>
      </c>
      <c r="C15" s="21">
        <v>13</v>
      </c>
    </row>
    <row r="16" spans="1:3" ht="15" customHeight="1">
      <c r="A16" s="13">
        <v>12</v>
      </c>
      <c r="B16" s="18" t="s">
        <v>89</v>
      </c>
      <c r="C16" s="21">
        <v>12</v>
      </c>
    </row>
    <row r="17" spans="1:3" ht="15" customHeight="1">
      <c r="A17" s="13">
        <v>13</v>
      </c>
      <c r="B17" s="18" t="s">
        <v>86</v>
      </c>
      <c r="C17" s="21">
        <v>12</v>
      </c>
    </row>
    <row r="18" spans="1:3" ht="15" customHeight="1">
      <c r="A18" s="13">
        <v>14</v>
      </c>
      <c r="B18" s="18" t="s">
        <v>81</v>
      </c>
      <c r="C18" s="21">
        <v>12</v>
      </c>
    </row>
    <row r="19" spans="1:3" ht="15" customHeight="1">
      <c r="A19" s="13">
        <v>15</v>
      </c>
      <c r="B19" s="18" t="s">
        <v>74</v>
      </c>
      <c r="C19" s="21">
        <v>11</v>
      </c>
    </row>
    <row r="20" spans="1:3" ht="15" customHeight="1">
      <c r="A20" s="13">
        <v>16</v>
      </c>
      <c r="B20" s="18" t="s">
        <v>93</v>
      </c>
      <c r="C20" s="21">
        <v>9</v>
      </c>
    </row>
    <row r="21" spans="1:3" ht="15" customHeight="1">
      <c r="A21" s="13">
        <v>17</v>
      </c>
      <c r="B21" s="18" t="s">
        <v>44</v>
      </c>
      <c r="C21" s="21">
        <v>8</v>
      </c>
    </row>
    <row r="22" spans="1:3" ht="15" customHeight="1">
      <c r="A22" s="13">
        <v>18</v>
      </c>
      <c r="B22" s="18" t="s">
        <v>11</v>
      </c>
      <c r="C22" s="21">
        <v>8</v>
      </c>
    </row>
    <row r="23" spans="1:3" ht="15" customHeight="1">
      <c r="A23" s="13">
        <v>19</v>
      </c>
      <c r="B23" s="18" t="s">
        <v>76</v>
      </c>
      <c r="C23" s="21">
        <v>7</v>
      </c>
    </row>
    <row r="24" spans="1:3" ht="15" customHeight="1">
      <c r="A24" s="13">
        <v>20</v>
      </c>
      <c r="B24" s="18" t="s">
        <v>72</v>
      </c>
      <c r="C24" s="21">
        <v>4</v>
      </c>
    </row>
    <row r="25" spans="1:3" ht="15" customHeight="1">
      <c r="A25" s="13">
        <v>21</v>
      </c>
      <c r="B25" s="18" t="s">
        <v>99</v>
      </c>
      <c r="C25" s="21">
        <v>3</v>
      </c>
    </row>
    <row r="26" spans="1:3" ht="15" customHeight="1">
      <c r="A26" s="13">
        <v>22</v>
      </c>
      <c r="B26" s="18" t="s">
        <v>85</v>
      </c>
      <c r="C26" s="21">
        <v>3</v>
      </c>
    </row>
    <row r="27" spans="1:3" ht="15" customHeight="1">
      <c r="A27" s="13">
        <v>23</v>
      </c>
      <c r="B27" s="18" t="s">
        <v>119</v>
      </c>
      <c r="C27" s="21">
        <v>3</v>
      </c>
    </row>
    <row r="28" spans="1:3" ht="15" customHeight="1">
      <c r="A28" s="13">
        <v>24</v>
      </c>
      <c r="B28" s="18" t="s">
        <v>77</v>
      </c>
      <c r="C28" s="21">
        <v>3</v>
      </c>
    </row>
    <row r="29" spans="1:3" ht="15" customHeight="1">
      <c r="A29" s="13">
        <v>25</v>
      </c>
      <c r="B29" s="18" t="s">
        <v>82</v>
      </c>
      <c r="C29" s="21">
        <v>3</v>
      </c>
    </row>
    <row r="30" spans="1:3" ht="15" customHeight="1">
      <c r="A30" s="20">
        <v>26</v>
      </c>
      <c r="B30" s="23" t="s">
        <v>54</v>
      </c>
      <c r="C30" s="25">
        <v>2</v>
      </c>
    </row>
    <row r="31" spans="1:3" ht="15" customHeight="1">
      <c r="A31" s="13">
        <v>27</v>
      </c>
      <c r="B31" s="18" t="s">
        <v>90</v>
      </c>
      <c r="C31" s="21">
        <v>2</v>
      </c>
    </row>
    <row r="32" spans="1:3" ht="15" customHeight="1">
      <c r="A32" s="13">
        <v>28</v>
      </c>
      <c r="B32" s="18" t="s">
        <v>100</v>
      </c>
      <c r="C32" s="21">
        <v>2</v>
      </c>
    </row>
    <row r="33" spans="1:3" ht="15" customHeight="1">
      <c r="A33" s="13">
        <v>29</v>
      </c>
      <c r="B33" s="18" t="s">
        <v>95</v>
      </c>
      <c r="C33" s="21">
        <v>2</v>
      </c>
    </row>
    <row r="34" spans="1:3" ht="15" customHeight="1">
      <c r="A34" s="13">
        <v>30</v>
      </c>
      <c r="B34" s="18" t="s">
        <v>80</v>
      </c>
      <c r="C34" s="21">
        <v>2</v>
      </c>
    </row>
    <row r="35" spans="1:3" ht="15" customHeight="1">
      <c r="A35" s="13">
        <v>31</v>
      </c>
      <c r="B35" s="18" t="s">
        <v>57</v>
      </c>
      <c r="C35" s="21">
        <v>2</v>
      </c>
    </row>
    <row r="36" spans="1:3" ht="15" customHeight="1">
      <c r="A36" s="13">
        <v>32</v>
      </c>
      <c r="B36" s="18" t="s">
        <v>108</v>
      </c>
      <c r="C36" s="21">
        <v>2</v>
      </c>
    </row>
    <row r="37" spans="1:3" ht="15" customHeight="1">
      <c r="A37" s="13">
        <v>33</v>
      </c>
      <c r="B37" s="18" t="s">
        <v>115</v>
      </c>
      <c r="C37" s="21">
        <v>2</v>
      </c>
    </row>
    <row r="38" spans="1:3" ht="15" customHeight="1">
      <c r="A38" s="13">
        <v>34</v>
      </c>
      <c r="B38" s="18" t="s">
        <v>79</v>
      </c>
      <c r="C38" s="21">
        <v>2</v>
      </c>
    </row>
    <row r="39" spans="1:3" ht="15" customHeight="1">
      <c r="A39" s="13">
        <v>35</v>
      </c>
      <c r="B39" s="18" t="s">
        <v>106</v>
      </c>
      <c r="C39" s="21">
        <v>2</v>
      </c>
    </row>
    <row r="40" spans="1:3" ht="15" customHeight="1">
      <c r="A40" s="13">
        <v>36</v>
      </c>
      <c r="B40" s="18" t="s">
        <v>73</v>
      </c>
      <c r="C40" s="21">
        <v>2</v>
      </c>
    </row>
    <row r="41" spans="1:3" ht="15" customHeight="1">
      <c r="A41" s="13">
        <v>37</v>
      </c>
      <c r="B41" s="18" t="s">
        <v>88</v>
      </c>
      <c r="C41" s="21">
        <v>1</v>
      </c>
    </row>
    <row r="42" spans="1:3" ht="15" customHeight="1">
      <c r="A42" s="13">
        <v>38</v>
      </c>
      <c r="B42" s="18" t="s">
        <v>114</v>
      </c>
      <c r="C42" s="21">
        <v>1</v>
      </c>
    </row>
    <row r="43" spans="1:3" ht="15" customHeight="1">
      <c r="A43" s="13">
        <v>39</v>
      </c>
      <c r="B43" s="18" t="s">
        <v>116</v>
      </c>
      <c r="C43" s="21">
        <v>1</v>
      </c>
    </row>
    <row r="44" spans="1:3" ht="15" customHeight="1">
      <c r="A44" s="13">
        <v>40</v>
      </c>
      <c r="B44" s="18" t="s">
        <v>118</v>
      </c>
      <c r="C44" s="21">
        <v>1</v>
      </c>
    </row>
    <row r="45" spans="1:3" ht="15" customHeight="1">
      <c r="A45" s="13">
        <v>41</v>
      </c>
      <c r="B45" s="18" t="s">
        <v>112</v>
      </c>
      <c r="C45" s="21">
        <v>1</v>
      </c>
    </row>
    <row r="46" spans="1:3" ht="15" customHeight="1">
      <c r="A46" s="13">
        <v>42</v>
      </c>
      <c r="B46" s="18" t="s">
        <v>91</v>
      </c>
      <c r="C46" s="21">
        <v>1</v>
      </c>
    </row>
    <row r="47" spans="1:3" ht="15" customHeight="1">
      <c r="A47" s="13">
        <v>43</v>
      </c>
      <c r="B47" s="18" t="s">
        <v>103</v>
      </c>
      <c r="C47" s="21">
        <v>1</v>
      </c>
    </row>
    <row r="48" spans="1:3" ht="15" customHeight="1">
      <c r="A48" s="13">
        <v>44</v>
      </c>
      <c r="B48" s="18" t="s">
        <v>78</v>
      </c>
      <c r="C48" s="21">
        <v>1</v>
      </c>
    </row>
    <row r="49" spans="1:3" ht="15" customHeight="1">
      <c r="A49" s="13">
        <v>45</v>
      </c>
      <c r="B49" s="18" t="s">
        <v>109</v>
      </c>
      <c r="C49" s="21">
        <v>1</v>
      </c>
    </row>
    <row r="50" spans="1:3" ht="15" customHeight="1">
      <c r="A50" s="13">
        <v>46</v>
      </c>
      <c r="B50" s="18" t="s">
        <v>120</v>
      </c>
      <c r="C50" s="21">
        <v>1</v>
      </c>
    </row>
    <row r="51" spans="1:3" ht="15" customHeight="1">
      <c r="A51" s="13">
        <v>47</v>
      </c>
      <c r="B51" s="18" t="s">
        <v>75</v>
      </c>
      <c r="C51" s="21">
        <v>1</v>
      </c>
    </row>
    <row r="52" spans="1:3" ht="15" customHeight="1">
      <c r="A52" s="13">
        <v>48</v>
      </c>
      <c r="B52" s="18" t="s">
        <v>104</v>
      </c>
      <c r="C52" s="21">
        <v>1</v>
      </c>
    </row>
    <row r="53" spans="1:3" ht="15" customHeight="1">
      <c r="A53" s="13">
        <v>49</v>
      </c>
      <c r="B53" s="18" t="s">
        <v>121</v>
      </c>
      <c r="C53" s="21">
        <v>1</v>
      </c>
    </row>
    <row r="54" spans="1:3" ht="15" customHeight="1">
      <c r="A54" s="13">
        <v>50</v>
      </c>
      <c r="B54" s="18" t="s">
        <v>92</v>
      </c>
      <c r="C54" s="21">
        <v>1</v>
      </c>
    </row>
    <row r="55" spans="1:3" ht="15" customHeight="1">
      <c r="A55" s="13">
        <v>51</v>
      </c>
      <c r="B55" s="18" t="s">
        <v>58</v>
      </c>
      <c r="C55" s="21">
        <v>1</v>
      </c>
    </row>
    <row r="56" spans="1:3" ht="15" customHeight="1">
      <c r="A56" s="13">
        <v>52</v>
      </c>
      <c r="B56" s="18" t="s">
        <v>71</v>
      </c>
      <c r="C56" s="21">
        <v>1</v>
      </c>
    </row>
    <row r="57" spans="1:3" ht="15" customHeight="1">
      <c r="A57" s="13">
        <v>53</v>
      </c>
      <c r="B57" s="18" t="s">
        <v>98</v>
      </c>
      <c r="C57" s="21">
        <v>1</v>
      </c>
    </row>
    <row r="58" spans="1:3" ht="15" customHeight="1">
      <c r="A58" s="13">
        <v>54</v>
      </c>
      <c r="B58" s="18" t="s">
        <v>111</v>
      </c>
      <c r="C58" s="21">
        <v>1</v>
      </c>
    </row>
    <row r="59" spans="1:3" ht="15" customHeight="1">
      <c r="A59" s="13">
        <v>55</v>
      </c>
      <c r="B59" s="18" t="s">
        <v>49</v>
      </c>
      <c r="C59" s="21">
        <v>1</v>
      </c>
    </row>
    <row r="60" spans="1:3" ht="15" customHeight="1">
      <c r="A60" s="13">
        <v>56</v>
      </c>
      <c r="B60" s="18" t="s">
        <v>102</v>
      </c>
      <c r="C60" s="21">
        <v>1</v>
      </c>
    </row>
    <row r="61" spans="1:3" ht="15" customHeight="1">
      <c r="A61" s="13">
        <v>57</v>
      </c>
      <c r="B61" s="18" t="s">
        <v>105</v>
      </c>
      <c r="C61" s="21">
        <v>1</v>
      </c>
    </row>
    <row r="62" spans="1:3" ht="15" customHeight="1">
      <c r="A62" s="13">
        <v>58</v>
      </c>
      <c r="B62" s="18" t="s">
        <v>65</v>
      </c>
      <c r="C62" s="21">
        <v>1</v>
      </c>
    </row>
    <row r="63" spans="1:3" ht="15" customHeight="1">
      <c r="A63" s="13">
        <v>59</v>
      </c>
      <c r="B63" s="18" t="s">
        <v>94</v>
      </c>
      <c r="C63" s="21">
        <v>1</v>
      </c>
    </row>
    <row r="64" spans="1:3" ht="15" customHeight="1">
      <c r="A64" s="13">
        <v>60</v>
      </c>
      <c r="B64" s="18" t="s">
        <v>60</v>
      </c>
      <c r="C64" s="21">
        <v>1</v>
      </c>
    </row>
    <row r="65" spans="1:3" ht="15" customHeight="1">
      <c r="A65" s="13">
        <v>61</v>
      </c>
      <c r="B65" s="18" t="s">
        <v>113</v>
      </c>
      <c r="C65" s="21">
        <v>1</v>
      </c>
    </row>
    <row r="66" spans="1:3" ht="15" customHeight="1">
      <c r="A66" s="13">
        <v>62</v>
      </c>
      <c r="B66" s="18" t="s">
        <v>83</v>
      </c>
      <c r="C66" s="21">
        <v>1</v>
      </c>
    </row>
    <row r="67" spans="1:3" ht="15" customHeight="1">
      <c r="A67" s="13">
        <v>63</v>
      </c>
      <c r="B67" s="18" t="s">
        <v>70</v>
      </c>
      <c r="C67" s="21">
        <v>1</v>
      </c>
    </row>
    <row r="68" spans="1:3" ht="15" customHeight="1">
      <c r="A68" s="13">
        <v>64</v>
      </c>
      <c r="B68" s="18" t="s">
        <v>107</v>
      </c>
      <c r="C68" s="21">
        <v>1</v>
      </c>
    </row>
    <row r="69" spans="1:3" ht="15" customHeight="1">
      <c r="A69" s="13">
        <v>65</v>
      </c>
      <c r="B69" s="18" t="s">
        <v>117</v>
      </c>
      <c r="C69" s="21">
        <v>1</v>
      </c>
    </row>
    <row r="70" spans="1:3" ht="15" customHeight="1">
      <c r="A70" s="16">
        <v>66</v>
      </c>
      <c r="B70" s="19" t="s">
        <v>110</v>
      </c>
      <c r="C70" s="22">
        <v>1</v>
      </c>
    </row>
    <row r="71" ht="12.75">
      <c r="C71" s="2">
        <f>SUM(C5:C70)</f>
        <v>456</v>
      </c>
    </row>
  </sheetData>
  <sheetProtection/>
  <autoFilter ref="A4:C5">
    <sortState ref="A5:C71">
      <sortCondition descending="1" sortBy="value" ref="C5:C7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2014-07-22T13:46:01Z</dcterms:modified>
  <cp:category/>
  <cp:version/>
  <cp:contentType/>
  <cp:contentStatus/>
</cp:coreProperties>
</file>