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'Individuale'!$A$3:$I$32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<sst xmlns="http://schemas.openxmlformats.org/spreadsheetml/2006/main" count="150" uniqueCount="88">
  <si>
    <t>CANNUCCIA</t>
  </si>
  <si>
    <t>MARINA</t>
  </si>
  <si>
    <t>MONIA</t>
  </si>
  <si>
    <t>TRIATHLON OSTIA</t>
  </si>
  <si>
    <t>PANE</t>
  </si>
  <si>
    <t>CESARINI</t>
  </si>
  <si>
    <t>A</t>
  </si>
  <si>
    <t>INDIPENDENTE</t>
  </si>
  <si>
    <t>ATLETICA CIMINA</t>
  </si>
  <si>
    <t>PATERNESI</t>
  </si>
  <si>
    <t>MONICA</t>
  </si>
  <si>
    <t>NICOLETTA</t>
  </si>
  <si>
    <t>RUNNING EVOLUTION</t>
  </si>
  <si>
    <t>MARIA CRISTINA</t>
  </si>
  <si>
    <t>TRAIL DUE LAGHI</t>
  </si>
  <si>
    <t>LA VALLE</t>
  </si>
  <si>
    <t>VILLA PAMPHILI</t>
  </si>
  <si>
    <t>ATL.CASTELFUSANO</t>
  </si>
  <si>
    <t>ROMA ROAD RUNNERS CLUB</t>
  </si>
  <si>
    <t>FILIPPONE</t>
  </si>
  <si>
    <t>ROSSANA</t>
  </si>
  <si>
    <t>VACCARO</t>
  </si>
  <si>
    <t>CLARA</t>
  </si>
  <si>
    <t>ATLETICO CENTRALE</t>
  </si>
  <si>
    <t>ASD IL CAMPANILE</t>
  </si>
  <si>
    <t xml:space="preserve">ANNA             </t>
  </si>
  <si>
    <t>ASTRA</t>
  </si>
  <si>
    <t>LBM</t>
  </si>
  <si>
    <t>BILLI</t>
  </si>
  <si>
    <t>MANDINI</t>
  </si>
  <si>
    <t>OSTIA RUNNERS</t>
  </si>
  <si>
    <t>TAGARELLI</t>
  </si>
  <si>
    <t>ECOMARATONA DEI MARSI</t>
  </si>
  <si>
    <t>GOULLIRIT</t>
  </si>
  <si>
    <t>CATHERINE</t>
  </si>
  <si>
    <t>ASD MORENA</t>
  </si>
  <si>
    <t>IORI</t>
  </si>
  <si>
    <t>ATL.MONTEROTONDO</t>
  </si>
  <si>
    <t>MUNELLI</t>
  </si>
  <si>
    <t>ASTERIX</t>
  </si>
  <si>
    <t>BOCCOLINI</t>
  </si>
  <si>
    <t>FIORENTINI</t>
  </si>
  <si>
    <t xml:space="preserve">DEL SORDO </t>
  </si>
  <si>
    <t>CATERINA</t>
  </si>
  <si>
    <t>ULISSE</t>
  </si>
  <si>
    <t>MARTA</t>
  </si>
  <si>
    <t>VIANI</t>
  </si>
  <si>
    <t>LESTI</t>
  </si>
  <si>
    <t>ILARIA</t>
  </si>
  <si>
    <t>ALLENDORF</t>
  </si>
  <si>
    <t>CORNELIA</t>
  </si>
  <si>
    <t>Bad Women</t>
  </si>
  <si>
    <t>Cesano (RM) Italia - Domenica 19/09/2010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</si>
  <si>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</si>
  <si>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</si>
  <si>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</si>
  <si>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</si>
  <si>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</si>
  <si>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</si>
  <si>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</si>
  <si>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</si>
  <si>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</si>
  <si>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</si>
  <si>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</si>
  <si>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</si>
  <si>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DE SANTIS</t>
  </si>
  <si>
    <t>RICCI</t>
  </si>
  <si>
    <t>ROSSI</t>
  </si>
  <si>
    <t>ANNA MARIA</t>
  </si>
  <si>
    <t>MARIA</t>
  </si>
  <si>
    <t>MARIA PAOLA</t>
  </si>
  <si>
    <t>PATRIZIA</t>
  </si>
  <si>
    <t>MANNA</t>
  </si>
  <si>
    <t>STEFANIA</t>
  </si>
  <si>
    <t>ATLETICA PEGASO</t>
  </si>
  <si>
    <t>GIGLI</t>
  </si>
  <si>
    <t>CAVALLARO</t>
  </si>
  <si>
    <t>MARIA TERESA</t>
  </si>
  <si>
    <t>MARIA GRAZIA</t>
  </si>
  <si>
    <t>TIZIANA</t>
  </si>
  <si>
    <t>LUANA</t>
  </si>
  <si>
    <t>BLOM</t>
  </si>
  <si>
    <t>MAJ LIS</t>
  </si>
  <si>
    <t>IVANA</t>
  </si>
  <si>
    <t>CREMISI</t>
  </si>
  <si>
    <t>IOLANDA</t>
  </si>
  <si>
    <t>LIDIA</t>
  </si>
  <si>
    <t>BUZZI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</si>
</sst>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165" fontId="13" fillId="4" borderId="2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vertical="center"/>
    </xf>
    <xf numFmtId="0" fontId="13" fillId="4" borderId="8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21" fontId="0" fillId="0" borderId="1" xfId="0" applyNumberFormat="1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21" fontId="0" fillId="0" borderId="3" xfId="0" applyNumberFormat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21" fontId="13" fillId="4" borderId="2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>
      <c r="A1" s="23" t="s">
        <v>51</v>
      </c>
      <c r="B1" s="24"/>
      <c r="C1" s="24"/>
      <c r="D1" s="24"/>
      <c r="E1" s="24"/>
      <c r="F1" s="24"/>
      <c r="G1" s="25"/>
      <c r="H1" s="25"/>
      <c r="I1" s="26"/>
    </row>
    <row r="2" spans="1:9" ht="24.75" customHeight="1">
      <c r="A2" s="27" t="s">
        <v>52</v>
      </c>
      <c r="B2" s="28"/>
      <c r="C2" s="28"/>
      <c r="D2" s="28"/>
      <c r="E2" s="28"/>
      <c r="F2" s="28"/>
      <c r="G2" s="29"/>
      <c r="H2" s="14" t="s">
        <v>53</v>
      </c>
      <c r="I2" s="15">
        <v>14.5</v>
      </c>
    </row>
    <row r="3" spans="1:9" ht="37.5" customHeight="1">
      <c r="A3" s="12" t="s">
        <v>54</v>
      </c>
      <c r="B3" s="8" t="s">
        <v>55</v>
      </c>
      <c r="C3" s="9" t="s">
        <v>56</v>
      </c>
      <c r="D3" s="9" t="s">
        <v>57</v>
      </c>
      <c r="E3" s="10" t="s">
        <v>58</v>
      </c>
      <c r="F3" s="11" t="s">
        <v>59</v>
      </c>
      <c r="G3" s="11" t="s">
        <v>60</v>
      </c>
      <c r="H3" s="13" t="s">
        <v>61</v>
      </c>
      <c r="I3" s="13" t="s">
        <v>62</v>
      </c>
    </row>
    <row r="4" spans="1:9" s="1" customFormat="1" ht="15" customHeight="1">
      <c r="A4" s="5">
        <v>1</v>
      </c>
      <c r="B4" s="48" t="s">
        <v>0</v>
      </c>
      <c r="C4" s="48" t="s">
        <v>77</v>
      </c>
      <c r="D4" s="48" t="s">
        <v>6</v>
      </c>
      <c r="E4" s="48" t="s">
        <v>12</v>
      </c>
      <c r="F4" s="51">
        <v>0.05335648148148148</v>
      </c>
      <c r="G4" s="5" t="str">
        <f aca="true" t="shared" si="0" ref="G4:G32">TEXT(INT((HOUR(F4)*3600+MINUTE(F4)*60+SECOND(F4))/$I$2/60),"0")&amp;"."&amp;TEXT(MOD((HOUR(F4)*3600+MINUTE(F4)*60+SECOND(F4))/$I$2,60),"00")&amp;"/km"</f>
        <v>5.18/km</v>
      </c>
      <c r="H4" s="36">
        <f aca="true" t="shared" si="1" ref="H4:H31">F4-$F$4</f>
        <v>0</v>
      </c>
      <c r="I4" s="36">
        <f>F4-INDEX($F$4:$F$32,MATCH(D4,$D$4:$D$32,0))</f>
        <v>0</v>
      </c>
    </row>
    <row r="5" spans="1:9" s="1" customFormat="1" ht="15" customHeight="1">
      <c r="A5" s="6">
        <v>2</v>
      </c>
      <c r="B5" s="49" t="s">
        <v>66</v>
      </c>
      <c r="C5" s="49" t="s">
        <v>13</v>
      </c>
      <c r="D5" s="49" t="s">
        <v>6</v>
      </c>
      <c r="E5" s="49" t="s">
        <v>14</v>
      </c>
      <c r="F5" s="52">
        <v>0.056921296296296296</v>
      </c>
      <c r="G5" s="6" t="str">
        <f t="shared" si="0"/>
        <v>5.39/km</v>
      </c>
      <c r="H5" s="37">
        <f t="shared" si="1"/>
        <v>0.0035648148148148193</v>
      </c>
      <c r="I5" s="37">
        <f>F5-INDEX($F$4:$F$32,MATCH(D5,$D$4:$D$32,0))</f>
        <v>0.0035648148148148193</v>
      </c>
    </row>
    <row r="6" spans="1:9" s="1" customFormat="1" ht="15" customHeight="1">
      <c r="A6" s="6">
        <v>3</v>
      </c>
      <c r="B6" s="49" t="s">
        <v>15</v>
      </c>
      <c r="C6" s="49" t="s">
        <v>78</v>
      </c>
      <c r="D6" s="49" t="s">
        <v>6</v>
      </c>
      <c r="E6" s="49" t="s">
        <v>16</v>
      </c>
      <c r="F6" s="52">
        <v>0.0630787037037037</v>
      </c>
      <c r="G6" s="6" t="str">
        <f t="shared" si="0"/>
        <v>6.16/km</v>
      </c>
      <c r="H6" s="37">
        <f t="shared" si="1"/>
        <v>0.00972222222222223</v>
      </c>
      <c r="I6" s="37">
        <f>F6-INDEX($F$4:$F$32,MATCH(D6,$D$4:$D$32,0))</f>
        <v>0.00972222222222223</v>
      </c>
    </row>
    <row r="7" spans="1:9" s="1" customFormat="1" ht="15" customHeight="1">
      <c r="A7" s="6">
        <v>4</v>
      </c>
      <c r="B7" s="49" t="s">
        <v>81</v>
      </c>
      <c r="C7" s="49" t="s">
        <v>82</v>
      </c>
      <c r="D7" s="49" t="s">
        <v>6</v>
      </c>
      <c r="E7" s="49" t="s">
        <v>17</v>
      </c>
      <c r="F7" s="52">
        <v>0.06390046296296296</v>
      </c>
      <c r="G7" s="6" t="str">
        <f t="shared" si="0"/>
        <v>6.21/km</v>
      </c>
      <c r="H7" s="37">
        <f t="shared" si="1"/>
        <v>0.010543981481481488</v>
      </c>
      <c r="I7" s="37">
        <f>F7-INDEX($F$4:$F$32,MATCH(D7,$D$4:$D$32,0))</f>
        <v>0.010543981481481488</v>
      </c>
    </row>
    <row r="8" spans="1:9" s="1" customFormat="1" ht="15" customHeight="1">
      <c r="A8" s="6">
        <v>5</v>
      </c>
      <c r="B8" s="49" t="s">
        <v>75</v>
      </c>
      <c r="C8" s="49" t="s">
        <v>68</v>
      </c>
      <c r="D8" s="49" t="s">
        <v>6</v>
      </c>
      <c r="E8" s="49" t="s">
        <v>18</v>
      </c>
      <c r="F8" s="52">
        <v>0.06457175925925926</v>
      </c>
      <c r="G8" s="6" t="str">
        <f t="shared" si="0"/>
        <v>6.25/km</v>
      </c>
      <c r="H8" s="37">
        <f t="shared" si="1"/>
        <v>0.011215277777777782</v>
      </c>
      <c r="I8" s="37">
        <f>F8-INDEX($F$4:$F$32,MATCH(D8,$D$4:$D$32,0))</f>
        <v>0.011215277777777782</v>
      </c>
    </row>
    <row r="9" spans="1:9" s="1" customFormat="1" ht="15" customHeight="1">
      <c r="A9" s="6">
        <v>6</v>
      </c>
      <c r="B9" s="49" t="s">
        <v>19</v>
      </c>
      <c r="C9" s="49" t="s">
        <v>20</v>
      </c>
      <c r="D9" s="49" t="s">
        <v>6</v>
      </c>
      <c r="E9" s="49" t="s">
        <v>14</v>
      </c>
      <c r="F9" s="52">
        <v>0.06493055555555556</v>
      </c>
      <c r="G9" s="6" t="str">
        <f t="shared" si="0"/>
        <v>6.27/km</v>
      </c>
      <c r="H9" s="37">
        <f t="shared" si="1"/>
        <v>0.011574074074074084</v>
      </c>
      <c r="I9" s="37">
        <f>F9-INDEX($F$4:$F$32,MATCH(D9,$D$4:$D$32,0))</f>
        <v>0.011574074074074084</v>
      </c>
    </row>
    <row r="10" spans="1:9" s="1" customFormat="1" ht="15" customHeight="1">
      <c r="A10" s="16">
        <v>7</v>
      </c>
      <c r="B10" s="54" t="s">
        <v>5</v>
      </c>
      <c r="C10" s="54" t="s">
        <v>11</v>
      </c>
      <c r="D10" s="54" t="s">
        <v>6</v>
      </c>
      <c r="E10" s="54" t="s">
        <v>64</v>
      </c>
      <c r="F10" s="55">
        <v>0.06594907407407408</v>
      </c>
      <c r="G10" s="16" t="str">
        <f t="shared" si="0"/>
        <v>6.33/km</v>
      </c>
      <c r="H10" s="17">
        <f t="shared" si="1"/>
        <v>0.0125925925925926</v>
      </c>
      <c r="I10" s="17">
        <f>F10-INDEX($F$4:$F$32,MATCH(D10,$D$4:$D$32,0))</f>
        <v>0.0125925925925926</v>
      </c>
    </row>
    <row r="11" spans="1:9" s="1" customFormat="1" ht="15" customHeight="1">
      <c r="A11" s="6">
        <v>8</v>
      </c>
      <c r="B11" s="49" t="s">
        <v>21</v>
      </c>
      <c r="C11" s="49" t="s">
        <v>22</v>
      </c>
      <c r="D11" s="49" t="s">
        <v>6</v>
      </c>
      <c r="E11" s="49" t="s">
        <v>23</v>
      </c>
      <c r="F11" s="52">
        <v>0.06736111111111111</v>
      </c>
      <c r="G11" s="6" t="str">
        <f t="shared" si="0"/>
        <v>6.41/km</v>
      </c>
      <c r="H11" s="37">
        <f t="shared" si="1"/>
        <v>0.01400462962962963</v>
      </c>
      <c r="I11" s="37">
        <f>F11-INDEX($F$4:$F$32,MATCH(D11,$D$4:$D$32,0))</f>
        <v>0.01400462962962963</v>
      </c>
    </row>
    <row r="12" spans="1:9" s="1" customFormat="1" ht="15" customHeight="1">
      <c r="A12" s="6">
        <v>9</v>
      </c>
      <c r="B12" s="49" t="s">
        <v>9</v>
      </c>
      <c r="C12" s="49" t="s">
        <v>10</v>
      </c>
      <c r="D12" s="49" t="s">
        <v>6</v>
      </c>
      <c r="E12" s="49" t="s">
        <v>24</v>
      </c>
      <c r="F12" s="52">
        <v>0.06737268518518519</v>
      </c>
      <c r="G12" s="6" t="str">
        <f t="shared" si="0"/>
        <v>6.41/km</v>
      </c>
      <c r="H12" s="37">
        <f t="shared" si="1"/>
        <v>0.014016203703703711</v>
      </c>
      <c r="I12" s="37">
        <f>F12-INDEX($F$4:$F$32,MATCH(D12,$D$4:$D$32,0))</f>
        <v>0.014016203703703711</v>
      </c>
    </row>
    <row r="13" spans="1:9" s="1" customFormat="1" ht="15" customHeight="1">
      <c r="A13" s="6">
        <v>10</v>
      </c>
      <c r="B13" s="49" t="s">
        <v>76</v>
      </c>
      <c r="C13" s="49" t="s">
        <v>25</v>
      </c>
      <c r="D13" s="49" t="s">
        <v>6</v>
      </c>
      <c r="E13" s="49" t="s">
        <v>26</v>
      </c>
      <c r="F13" s="52">
        <v>0.0678125</v>
      </c>
      <c r="G13" s="6" t="str">
        <f t="shared" si="0"/>
        <v>6.44/km</v>
      </c>
      <c r="H13" s="37">
        <f t="shared" si="1"/>
        <v>0.01445601851851852</v>
      </c>
      <c r="I13" s="37">
        <f>F13-INDEX($F$4:$F$32,MATCH(D13,$D$4:$D$32,0))</f>
        <v>0.01445601851851852</v>
      </c>
    </row>
    <row r="14" spans="1:9" s="1" customFormat="1" ht="15" customHeight="1">
      <c r="A14" s="6">
        <v>11</v>
      </c>
      <c r="B14" s="49" t="s">
        <v>4</v>
      </c>
      <c r="C14" s="49" t="s">
        <v>83</v>
      </c>
      <c r="D14" s="49" t="s">
        <v>6</v>
      </c>
      <c r="E14" s="49" t="s">
        <v>16</v>
      </c>
      <c r="F14" s="52">
        <v>0.06804398148148148</v>
      </c>
      <c r="G14" s="6" t="str">
        <f t="shared" si="0"/>
        <v>6.45/km</v>
      </c>
      <c r="H14" s="37">
        <f t="shared" si="1"/>
        <v>0.014687500000000006</v>
      </c>
      <c r="I14" s="37">
        <f>F14-INDEX($F$4:$F$32,MATCH(D14,$D$4:$D$32,0))</f>
        <v>0.014687500000000006</v>
      </c>
    </row>
    <row r="15" spans="1:9" s="1" customFormat="1" ht="15" customHeight="1">
      <c r="A15" s="6">
        <v>12</v>
      </c>
      <c r="B15" s="49" t="s">
        <v>84</v>
      </c>
      <c r="C15" s="49" t="s">
        <v>85</v>
      </c>
      <c r="D15" s="49" t="s">
        <v>6</v>
      </c>
      <c r="E15" s="49" t="s">
        <v>27</v>
      </c>
      <c r="F15" s="52">
        <v>0.07008101851851851</v>
      </c>
      <c r="G15" s="6" t="str">
        <f t="shared" si="0"/>
        <v>6.58/km</v>
      </c>
      <c r="H15" s="37">
        <f t="shared" si="1"/>
        <v>0.016724537037037038</v>
      </c>
      <c r="I15" s="37">
        <f>F15-INDEX($F$4:$F$32,MATCH(D15,$D$4:$D$32,0))</f>
        <v>0.016724537037037038</v>
      </c>
    </row>
    <row r="16" spans="1:9" s="1" customFormat="1" ht="15" customHeight="1">
      <c r="A16" s="6">
        <v>13</v>
      </c>
      <c r="B16" s="49" t="s">
        <v>28</v>
      </c>
      <c r="C16" s="49" t="s">
        <v>69</v>
      </c>
      <c r="D16" s="49" t="s">
        <v>6</v>
      </c>
      <c r="E16" s="49" t="s">
        <v>8</v>
      </c>
      <c r="F16" s="52">
        <v>0.07084490740740741</v>
      </c>
      <c r="G16" s="6" t="str">
        <f t="shared" si="0"/>
        <v>7.02/km</v>
      </c>
      <c r="H16" s="37">
        <f t="shared" si="1"/>
        <v>0.017488425925925935</v>
      </c>
      <c r="I16" s="37">
        <f>F16-INDEX($F$4:$F$32,MATCH(D16,$D$4:$D$32,0))</f>
        <v>0.017488425925925935</v>
      </c>
    </row>
    <row r="17" spans="1:9" s="1" customFormat="1" ht="15" customHeight="1">
      <c r="A17" s="6">
        <v>14</v>
      </c>
      <c r="B17" s="49" t="s">
        <v>29</v>
      </c>
      <c r="C17" s="49" t="s">
        <v>71</v>
      </c>
      <c r="D17" s="49" t="s">
        <v>6</v>
      </c>
      <c r="E17" s="49" t="s">
        <v>30</v>
      </c>
      <c r="F17" s="52">
        <v>0.07251157407407406</v>
      </c>
      <c r="G17" s="6" t="str">
        <f t="shared" si="0"/>
        <v>7.12/km</v>
      </c>
      <c r="H17" s="37">
        <f t="shared" si="1"/>
        <v>0.019155092592592585</v>
      </c>
      <c r="I17" s="37">
        <f>F17-INDEX($F$4:$F$32,MATCH(D17,$D$4:$D$32,0))</f>
        <v>0.019155092592592585</v>
      </c>
    </row>
    <row r="18" spans="1:9" s="1" customFormat="1" ht="15" customHeight="1">
      <c r="A18" s="6">
        <v>15</v>
      </c>
      <c r="B18" s="49" t="s">
        <v>31</v>
      </c>
      <c r="C18" s="49" t="s">
        <v>10</v>
      </c>
      <c r="D18" s="49" t="s">
        <v>6</v>
      </c>
      <c r="E18" s="49" t="s">
        <v>18</v>
      </c>
      <c r="F18" s="52">
        <v>0.07252314814814814</v>
      </c>
      <c r="G18" s="6" t="str">
        <f t="shared" si="0"/>
        <v>7.12/km</v>
      </c>
      <c r="H18" s="37">
        <f t="shared" si="1"/>
        <v>0.019166666666666665</v>
      </c>
      <c r="I18" s="37">
        <f>F18-INDEX($F$4:$F$32,MATCH(D18,$D$4:$D$32,0))</f>
        <v>0.019166666666666665</v>
      </c>
    </row>
    <row r="19" spans="1:9" s="1" customFormat="1" ht="15" customHeight="1">
      <c r="A19" s="6">
        <v>16</v>
      </c>
      <c r="B19" s="49" t="s">
        <v>72</v>
      </c>
      <c r="C19" s="49" t="s">
        <v>68</v>
      </c>
      <c r="D19" s="49" t="s">
        <v>6</v>
      </c>
      <c r="E19" s="49" t="s">
        <v>32</v>
      </c>
      <c r="F19" s="52">
        <v>0.0741898148148148</v>
      </c>
      <c r="G19" s="6" t="str">
        <f t="shared" si="0"/>
        <v>7.22/km</v>
      </c>
      <c r="H19" s="37">
        <f t="shared" si="1"/>
        <v>0.02083333333333333</v>
      </c>
      <c r="I19" s="37">
        <f>F19-INDEX($F$4:$F$32,MATCH(D19,$D$4:$D$32,0))</f>
        <v>0.02083333333333333</v>
      </c>
    </row>
    <row r="20" spans="1:9" s="1" customFormat="1" ht="15" customHeight="1">
      <c r="A20" s="6">
        <v>17</v>
      </c>
      <c r="B20" s="49" t="s">
        <v>33</v>
      </c>
      <c r="C20" s="49" t="s">
        <v>34</v>
      </c>
      <c r="D20" s="49" t="s">
        <v>6</v>
      </c>
      <c r="E20" s="49" t="s">
        <v>74</v>
      </c>
      <c r="F20" s="52">
        <v>0.07546296296296297</v>
      </c>
      <c r="G20" s="6" t="str">
        <f t="shared" si="0"/>
        <v>7.30/km</v>
      </c>
      <c r="H20" s="37">
        <f t="shared" si="1"/>
        <v>0.02210648148148149</v>
      </c>
      <c r="I20" s="37">
        <f>F20-INDEX($F$4:$F$32,MATCH(D20,$D$4:$D$32,0))</f>
        <v>0.02210648148148149</v>
      </c>
    </row>
    <row r="21" spans="1:9" s="1" customFormat="1" ht="15" customHeight="1">
      <c r="A21" s="6">
        <v>18</v>
      </c>
      <c r="B21" s="49" t="s">
        <v>67</v>
      </c>
      <c r="C21" s="49" t="s">
        <v>2</v>
      </c>
      <c r="D21" s="49" t="s">
        <v>6</v>
      </c>
      <c r="E21" s="49" t="s">
        <v>35</v>
      </c>
      <c r="F21" s="52">
        <v>0.07613425925925926</v>
      </c>
      <c r="G21" s="6" t="str">
        <f t="shared" si="0"/>
        <v>7.34/km</v>
      </c>
      <c r="H21" s="37">
        <f t="shared" si="1"/>
        <v>0.022777777777777786</v>
      </c>
      <c r="I21" s="37">
        <f>F21-INDEX($F$4:$F$32,MATCH(D21,$D$4:$D$32,0))</f>
        <v>0.022777777777777786</v>
      </c>
    </row>
    <row r="22" spans="1:9" s="1" customFormat="1" ht="15" customHeight="1">
      <c r="A22" s="6">
        <v>19</v>
      </c>
      <c r="B22" s="49" t="s">
        <v>36</v>
      </c>
      <c r="C22" s="49" t="s">
        <v>1</v>
      </c>
      <c r="D22" s="49" t="s">
        <v>6</v>
      </c>
      <c r="E22" s="49" t="s">
        <v>35</v>
      </c>
      <c r="F22" s="52">
        <v>0.07614583333333334</v>
      </c>
      <c r="G22" s="6" t="str">
        <f t="shared" si="0"/>
        <v>7.34/km</v>
      </c>
      <c r="H22" s="37">
        <f t="shared" si="1"/>
        <v>0.022789351851851866</v>
      </c>
      <c r="I22" s="37">
        <f>F22-INDEX($F$4:$F$32,MATCH(D22,$D$4:$D$32,0))</f>
        <v>0.022789351851851866</v>
      </c>
    </row>
    <row r="23" spans="1:9" s="1" customFormat="1" ht="15" customHeight="1">
      <c r="A23" s="6">
        <v>20</v>
      </c>
      <c r="B23" s="49" t="s">
        <v>87</v>
      </c>
      <c r="C23" s="49" t="s">
        <v>79</v>
      </c>
      <c r="D23" s="49" t="s">
        <v>6</v>
      </c>
      <c r="E23" s="49" t="s">
        <v>37</v>
      </c>
      <c r="F23" s="52">
        <v>0.0775462962962963</v>
      </c>
      <c r="G23" s="6" t="str">
        <f t="shared" si="0"/>
        <v>7.42/km</v>
      </c>
      <c r="H23" s="37">
        <f t="shared" si="1"/>
        <v>0.024189814814814817</v>
      </c>
      <c r="I23" s="37">
        <f>F23-INDEX($F$4:$F$32,MATCH(D23,$D$4:$D$32,0))</f>
        <v>0.024189814814814817</v>
      </c>
    </row>
    <row r="24" spans="1:9" s="1" customFormat="1" ht="15" customHeight="1">
      <c r="A24" s="6">
        <v>21</v>
      </c>
      <c r="B24" s="49" t="s">
        <v>38</v>
      </c>
      <c r="C24" s="49" t="s">
        <v>86</v>
      </c>
      <c r="D24" s="49" t="s">
        <v>6</v>
      </c>
      <c r="E24" s="49" t="s">
        <v>39</v>
      </c>
      <c r="F24" s="52">
        <v>0.0785300925925926</v>
      </c>
      <c r="G24" s="6" t="str">
        <f t="shared" si="0"/>
        <v>7.48/km</v>
      </c>
      <c r="H24" s="37">
        <f t="shared" si="1"/>
        <v>0.02517361111111112</v>
      </c>
      <c r="I24" s="37">
        <f>F24-INDEX($F$4:$F$32,MATCH(D24,$D$4:$D$32,0))</f>
        <v>0.02517361111111112</v>
      </c>
    </row>
    <row r="25" spans="1:9" s="1" customFormat="1" ht="15" customHeight="1">
      <c r="A25" s="6">
        <v>22</v>
      </c>
      <c r="B25" s="49" t="s">
        <v>40</v>
      </c>
      <c r="C25" s="49" t="s">
        <v>73</v>
      </c>
      <c r="D25" s="49" t="s">
        <v>6</v>
      </c>
      <c r="E25" s="49" t="s">
        <v>14</v>
      </c>
      <c r="F25" s="52">
        <v>0.08009259259259259</v>
      </c>
      <c r="G25" s="6" t="str">
        <f t="shared" si="0"/>
        <v>7.57/km</v>
      </c>
      <c r="H25" s="37">
        <f t="shared" si="1"/>
        <v>0.026736111111111113</v>
      </c>
      <c r="I25" s="37">
        <f>F25-INDEX($F$4:$F$32,MATCH(D25,$D$4:$D$32,0))</f>
        <v>0.026736111111111113</v>
      </c>
    </row>
    <row r="26" spans="1:9" s="1" customFormat="1" ht="15" customHeight="1">
      <c r="A26" s="6">
        <v>23</v>
      </c>
      <c r="B26" s="49" t="s">
        <v>41</v>
      </c>
      <c r="C26" s="49" t="s">
        <v>71</v>
      </c>
      <c r="D26" s="49" t="s">
        <v>6</v>
      </c>
      <c r="E26" s="49" t="s">
        <v>3</v>
      </c>
      <c r="F26" s="52">
        <v>0.08195601851851851</v>
      </c>
      <c r="G26" s="6" t="str">
        <f t="shared" si="0"/>
        <v>8.08/km</v>
      </c>
      <c r="H26" s="37">
        <f t="shared" si="1"/>
        <v>0.028599537037037034</v>
      </c>
      <c r="I26" s="37">
        <f>F26-INDEX($F$4:$F$32,MATCH(D26,$D$4:$D$32,0))</f>
        <v>0.028599537037037034</v>
      </c>
    </row>
    <row r="27" spans="1:9" s="2" customFormat="1" ht="15" customHeight="1">
      <c r="A27" s="6">
        <v>24</v>
      </c>
      <c r="B27" s="49" t="s">
        <v>42</v>
      </c>
      <c r="C27" s="49" t="s">
        <v>43</v>
      </c>
      <c r="D27" s="49" t="s">
        <v>6</v>
      </c>
      <c r="E27" s="49" t="s">
        <v>18</v>
      </c>
      <c r="F27" s="52">
        <v>0.08461805555555556</v>
      </c>
      <c r="G27" s="6" t="str">
        <f t="shared" si="0"/>
        <v>8.24/km</v>
      </c>
      <c r="H27" s="37">
        <f t="shared" si="1"/>
        <v>0.03126157407407408</v>
      </c>
      <c r="I27" s="37">
        <f>F27-INDEX($F$4:$F$32,MATCH(D27,$D$4:$D$32,0))</f>
        <v>0.03126157407407408</v>
      </c>
    </row>
    <row r="28" spans="1:9" s="1" customFormat="1" ht="15" customHeight="1">
      <c r="A28" s="6">
        <v>25</v>
      </c>
      <c r="B28" s="49" t="s">
        <v>65</v>
      </c>
      <c r="C28" s="49" t="s">
        <v>70</v>
      </c>
      <c r="D28" s="49" t="s">
        <v>6</v>
      </c>
      <c r="E28" s="49" t="s">
        <v>18</v>
      </c>
      <c r="F28" s="52">
        <v>0.08461805555555556</v>
      </c>
      <c r="G28" s="6" t="str">
        <f t="shared" si="0"/>
        <v>8.24/km</v>
      </c>
      <c r="H28" s="37">
        <f t="shared" si="1"/>
        <v>0.03126157407407408</v>
      </c>
      <c r="I28" s="37">
        <f>F28-INDEX($F$4:$F$32,MATCH(D28,$D$4:$D$32,0))</f>
        <v>0.03126157407407408</v>
      </c>
    </row>
    <row r="29" spans="1:9" s="1" customFormat="1" ht="15" customHeight="1">
      <c r="A29" s="6">
        <v>26</v>
      </c>
      <c r="B29" s="49" t="s">
        <v>44</v>
      </c>
      <c r="C29" s="49" t="s">
        <v>45</v>
      </c>
      <c r="D29" s="49" t="s">
        <v>6</v>
      </c>
      <c r="E29" s="49" t="s">
        <v>35</v>
      </c>
      <c r="F29" s="52">
        <v>0.08559027777777778</v>
      </c>
      <c r="G29" s="6" t="str">
        <f t="shared" si="0"/>
        <v>8.30/km</v>
      </c>
      <c r="H29" s="37">
        <f t="shared" si="1"/>
        <v>0.0322337962962963</v>
      </c>
      <c r="I29" s="37">
        <f>F29-INDEX($F$4:$F$32,MATCH(D29,$D$4:$D$32,0))</f>
        <v>0.0322337962962963</v>
      </c>
    </row>
    <row r="30" spans="1:9" s="1" customFormat="1" ht="15" customHeight="1">
      <c r="A30" s="6">
        <v>27</v>
      </c>
      <c r="B30" s="49" t="s">
        <v>46</v>
      </c>
      <c r="C30" s="49" t="s">
        <v>80</v>
      </c>
      <c r="D30" s="49" t="s">
        <v>6</v>
      </c>
      <c r="E30" s="49" t="s">
        <v>7</v>
      </c>
      <c r="F30" s="52">
        <v>0.08912037037037036</v>
      </c>
      <c r="G30" s="6" t="str">
        <f t="shared" si="0"/>
        <v>8.51/km</v>
      </c>
      <c r="H30" s="37">
        <f t="shared" si="1"/>
        <v>0.03576388888888889</v>
      </c>
      <c r="I30" s="37">
        <f>F30-INDEX($F$4:$F$32,MATCH(D30,$D$4:$D$32,0))</f>
        <v>0.03576388888888889</v>
      </c>
    </row>
    <row r="31" spans="1:9" s="1" customFormat="1" ht="15" customHeight="1">
      <c r="A31" s="6">
        <v>28</v>
      </c>
      <c r="B31" s="49" t="s">
        <v>47</v>
      </c>
      <c r="C31" s="49" t="s">
        <v>48</v>
      </c>
      <c r="D31" s="49" t="s">
        <v>6</v>
      </c>
      <c r="E31" s="49" t="s">
        <v>7</v>
      </c>
      <c r="F31" s="52">
        <v>0.08939814814814816</v>
      </c>
      <c r="G31" s="6" t="str">
        <f t="shared" si="0"/>
        <v>8.53/km</v>
      </c>
      <c r="H31" s="37">
        <f t="shared" si="1"/>
        <v>0.03604166666666668</v>
      </c>
      <c r="I31" s="37">
        <f>F31-INDEX($F$4:$F$32,MATCH(D31,$D$4:$D$32,0))</f>
        <v>0.03604166666666668</v>
      </c>
    </row>
    <row r="32" spans="1:9" s="1" customFormat="1" ht="15" customHeight="1">
      <c r="A32" s="7">
        <v>29</v>
      </c>
      <c r="B32" s="50" t="s">
        <v>49</v>
      </c>
      <c r="C32" s="50" t="s">
        <v>50</v>
      </c>
      <c r="D32" s="50" t="s">
        <v>6</v>
      </c>
      <c r="E32" s="50" t="s">
        <v>7</v>
      </c>
      <c r="F32" s="53">
        <v>0.09305555555555556</v>
      </c>
      <c r="G32" s="7" t="str">
        <f t="shared" si="0"/>
        <v>9.14/km</v>
      </c>
      <c r="H32" s="38">
        <f>F32-$F$4</f>
        <v>0.03969907407407408</v>
      </c>
      <c r="I32" s="38">
        <f>F32-INDEX($F$4:$F$32,MATCH(D32,$D$4:$D$32,0))</f>
        <v>0.03969907407407408</v>
      </c>
    </row>
  </sheetData>
  <autoFilter ref="A3:I32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workbookViewId="0" topLeftCell="A1">
      <pane ySplit="3" topLeftCell="BM4" activePane="bottomLeft" state="frozen"/>
      <selection pane="topLeft" activeCell="A1" sqref="A1"/>
      <selection pane="bottomLeft" activeCell="I16" sqref="I16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>
      <c r="A1" s="30" t="str">
        <f>Individuale!A1</f>
        <v>Bad Women</v>
      </c>
      <c r="B1" s="31"/>
      <c r="C1" s="32"/>
    </row>
    <row r="2" spans="1:3" ht="33" customHeight="1">
      <c r="A2" s="33" t="str">
        <f>Individuale!A2&amp;" km. "&amp;Individuale!I2</f>
        <v>Cesano (RM) Italia - Domenica 19/09/2010 km. 14,5</v>
      </c>
      <c r="B2" s="34"/>
      <c r="C2" s="35"/>
    </row>
    <row r="3" spans="1:3" ht="24.75" customHeight="1">
      <c r="A3" s="18" t="s">
        <v>54</v>
      </c>
      <c r="B3" s="19" t="s">
        <v>58</v>
      </c>
      <c r="C3" s="19" t="s">
        <v>63</v>
      </c>
    </row>
    <row r="4" spans="1:3" ht="15" customHeight="1">
      <c r="A4" s="39">
        <v>1</v>
      </c>
      <c r="B4" s="42" t="s">
        <v>18</v>
      </c>
      <c r="C4" s="43">
        <v>4</v>
      </c>
    </row>
    <row r="5" spans="1:3" ht="15" customHeight="1">
      <c r="A5" s="40">
        <v>2</v>
      </c>
      <c r="B5" s="44" t="s">
        <v>35</v>
      </c>
      <c r="C5" s="45">
        <v>3</v>
      </c>
    </row>
    <row r="6" spans="1:3" ht="15" customHeight="1">
      <c r="A6" s="40">
        <v>3</v>
      </c>
      <c r="B6" s="44" t="s">
        <v>7</v>
      </c>
      <c r="C6" s="45">
        <v>3</v>
      </c>
    </row>
    <row r="7" spans="1:3" ht="15" customHeight="1">
      <c r="A7" s="40">
        <v>4</v>
      </c>
      <c r="B7" s="44" t="s">
        <v>14</v>
      </c>
      <c r="C7" s="45">
        <v>3</v>
      </c>
    </row>
    <row r="8" spans="1:3" ht="15" customHeight="1">
      <c r="A8" s="40">
        <v>5</v>
      </c>
      <c r="B8" s="44" t="s">
        <v>16</v>
      </c>
      <c r="C8" s="45">
        <v>2</v>
      </c>
    </row>
    <row r="9" spans="1:3" ht="15" customHeight="1">
      <c r="A9" s="20">
        <v>6</v>
      </c>
      <c r="B9" s="21" t="s">
        <v>64</v>
      </c>
      <c r="C9" s="22">
        <v>1</v>
      </c>
    </row>
    <row r="10" spans="1:3" ht="15" customHeight="1">
      <c r="A10" s="40">
        <v>7</v>
      </c>
      <c r="B10" s="44" t="s">
        <v>24</v>
      </c>
      <c r="C10" s="45">
        <v>1</v>
      </c>
    </row>
    <row r="11" spans="1:3" ht="15" customHeight="1">
      <c r="A11" s="40">
        <v>8</v>
      </c>
      <c r="B11" s="44" t="s">
        <v>39</v>
      </c>
      <c r="C11" s="45">
        <v>1</v>
      </c>
    </row>
    <row r="12" spans="1:3" ht="15" customHeight="1">
      <c r="A12" s="40">
        <v>9</v>
      </c>
      <c r="B12" s="44" t="s">
        <v>26</v>
      </c>
      <c r="C12" s="45">
        <v>1</v>
      </c>
    </row>
    <row r="13" spans="1:3" ht="15" customHeight="1">
      <c r="A13" s="40">
        <v>10</v>
      </c>
      <c r="B13" s="44" t="s">
        <v>17</v>
      </c>
      <c r="C13" s="45">
        <v>1</v>
      </c>
    </row>
    <row r="14" spans="1:3" ht="15" customHeight="1">
      <c r="A14" s="40">
        <v>11</v>
      </c>
      <c r="B14" s="44" t="s">
        <v>37</v>
      </c>
      <c r="C14" s="45">
        <v>1</v>
      </c>
    </row>
    <row r="15" spans="1:3" ht="15" customHeight="1">
      <c r="A15" s="40">
        <v>12</v>
      </c>
      <c r="B15" s="44" t="s">
        <v>8</v>
      </c>
      <c r="C15" s="45">
        <v>1</v>
      </c>
    </row>
    <row r="16" spans="1:3" ht="15" customHeight="1">
      <c r="A16" s="40">
        <v>13</v>
      </c>
      <c r="B16" s="44" t="s">
        <v>74</v>
      </c>
      <c r="C16" s="45">
        <v>1</v>
      </c>
    </row>
    <row r="17" spans="1:3" ht="15" customHeight="1">
      <c r="A17" s="40">
        <v>14</v>
      </c>
      <c r="B17" s="44" t="s">
        <v>23</v>
      </c>
      <c r="C17" s="45">
        <v>1</v>
      </c>
    </row>
    <row r="18" spans="1:3" ht="15" customHeight="1">
      <c r="A18" s="40">
        <v>15</v>
      </c>
      <c r="B18" s="44" t="s">
        <v>32</v>
      </c>
      <c r="C18" s="45">
        <v>1</v>
      </c>
    </row>
    <row r="19" spans="1:3" ht="15" customHeight="1">
      <c r="A19" s="40">
        <v>16</v>
      </c>
      <c r="B19" s="44" t="s">
        <v>27</v>
      </c>
      <c r="C19" s="45">
        <v>1</v>
      </c>
    </row>
    <row r="20" spans="1:3" ht="15" customHeight="1">
      <c r="A20" s="40">
        <v>17</v>
      </c>
      <c r="B20" s="44" t="s">
        <v>30</v>
      </c>
      <c r="C20" s="45">
        <v>1</v>
      </c>
    </row>
    <row r="21" spans="1:3" ht="15" customHeight="1">
      <c r="A21" s="40">
        <v>18</v>
      </c>
      <c r="B21" s="44" t="s">
        <v>12</v>
      </c>
      <c r="C21" s="45">
        <v>1</v>
      </c>
    </row>
    <row r="22" spans="1:3" ht="15" customHeight="1">
      <c r="A22" s="41">
        <v>19</v>
      </c>
      <c r="B22" s="46" t="s">
        <v>3</v>
      </c>
      <c r="C22" s="47">
        <v>1</v>
      </c>
    </row>
    <row r="23" ht="12.75">
      <c r="C23" s="3">
        <f>SUM(C4:C22)</f>
        <v>29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2010-09-28T08:03:17Z</dcterms:modified>
  <cp:category/>
  <cp:version/>
  <cp:contentType/>
  <cp:contentStatus/>
</cp:coreProperties>
</file>