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<sst xmlns="http://schemas.openxmlformats.org/spreadsheetml/2006/main" count="380" uniqueCount="203">
  <si>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</si>
  <si>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</si>
  <si>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</si>
  <si>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</si>
  <si>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</si>
  <si>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</si>
  <si>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</si>
  <si>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</si>
  <si>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</si>
  <si>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</si>
  <si>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</si>
  <si>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</si>
  <si>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</si>
  <si>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</si>
  <si>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</si>
  <si>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</si>
  <si>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</si>
  <si>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M30-34</t>
  </si>
  <si>
    <t>Kabbouri</t>
  </si>
  <si>
    <t>M18-29</t>
  </si>
  <si>
    <t>Aterno Pescara</t>
  </si>
  <si>
    <t>Hajjy</t>
  </si>
  <si>
    <t>Mohamed</t>
  </si>
  <si>
    <t>LBM Sport Team</t>
  </si>
  <si>
    <t>Lamiri</t>
  </si>
  <si>
    <t>Mahmmed</t>
  </si>
  <si>
    <t>ASS. Ecomaratona dei Marsi</t>
  </si>
  <si>
    <t>Atl. Centrale H2S</t>
  </si>
  <si>
    <t>Pinardi</t>
  </si>
  <si>
    <t>Walter</t>
  </si>
  <si>
    <t>G.S. Marsica Avezzano</t>
  </si>
  <si>
    <t>Podistica Luco dei marsi</t>
  </si>
  <si>
    <t>Vincenzo</t>
  </si>
  <si>
    <t>Marco</t>
  </si>
  <si>
    <t>Opoa Plus Ultra</t>
  </si>
  <si>
    <t>Cambise</t>
  </si>
  <si>
    <t>Franco</t>
  </si>
  <si>
    <t>Runners Club dei Marsi</t>
  </si>
  <si>
    <t>Bisegna</t>
  </si>
  <si>
    <t>Massimiliano</t>
  </si>
  <si>
    <t>Raglione</t>
  </si>
  <si>
    <t>Angelo</t>
  </si>
  <si>
    <t>Fabio</t>
  </si>
  <si>
    <t>Consolati</t>
  </si>
  <si>
    <t>Albino</t>
  </si>
  <si>
    <t>Buongiovanni</t>
  </si>
  <si>
    <t>Danilo</t>
  </si>
  <si>
    <t>Roberto</t>
  </si>
  <si>
    <t>Gabriele</t>
  </si>
  <si>
    <t>Podistica Avezzano</t>
  </si>
  <si>
    <t>Samiri</t>
  </si>
  <si>
    <t>Touria</t>
  </si>
  <si>
    <t>F19-29</t>
  </si>
  <si>
    <t>Fanfulla Lodigiana</t>
  </si>
  <si>
    <t>Silvagni</t>
  </si>
  <si>
    <t>Carmine</t>
  </si>
  <si>
    <t>F30-39</t>
  </si>
  <si>
    <t>Petrei</t>
  </si>
  <si>
    <t>Virginia</t>
  </si>
  <si>
    <t>Atletica Teramo</t>
  </si>
  <si>
    <t>Sabri</t>
  </si>
  <si>
    <t>Raduan</t>
  </si>
  <si>
    <t>Atletica Lagos dei Marsi</t>
  </si>
  <si>
    <t>Massimiani</t>
  </si>
  <si>
    <t>Gaetano</t>
  </si>
  <si>
    <t>Bianchi</t>
  </si>
  <si>
    <t>Antonio</t>
  </si>
  <si>
    <t>Domenico</t>
  </si>
  <si>
    <t>Lippa</t>
  </si>
  <si>
    <t>Francesco</t>
  </si>
  <si>
    <t>Mastrella</t>
  </si>
  <si>
    <t>Nicola</t>
  </si>
  <si>
    <t>Stati</t>
  </si>
  <si>
    <t>Buccella</t>
  </si>
  <si>
    <t>Sandro</t>
  </si>
  <si>
    <t>Laurini</t>
  </si>
  <si>
    <t>Maurizio</t>
  </si>
  <si>
    <t>Libero</t>
  </si>
  <si>
    <t>Sforza</t>
  </si>
  <si>
    <t>Alessio Manuel</t>
  </si>
  <si>
    <t>Croce</t>
  </si>
  <si>
    <t>Luigi</t>
  </si>
  <si>
    <t>M65</t>
  </si>
  <si>
    <t>Piperni</t>
  </si>
  <si>
    <t>Oriana</t>
  </si>
  <si>
    <t>F40-49</t>
  </si>
  <si>
    <t>Bassi</t>
  </si>
  <si>
    <t>Colangelo</t>
  </si>
  <si>
    <t>Costantino</t>
  </si>
  <si>
    <t>Leucio</t>
  </si>
  <si>
    <t>De Angelis</t>
  </si>
  <si>
    <t>Remo</t>
  </si>
  <si>
    <t>M70</t>
  </si>
  <si>
    <t>Asci</t>
  </si>
  <si>
    <t>Sante</t>
  </si>
  <si>
    <t>Olivieri</t>
  </si>
  <si>
    <t>Guerrino</t>
  </si>
  <si>
    <t>Coccia</t>
  </si>
  <si>
    <t>Zarini</t>
  </si>
  <si>
    <t>Ermanno</t>
  </si>
  <si>
    <t>Fantozzi</t>
  </si>
  <si>
    <t>Di carlo</t>
  </si>
  <si>
    <t>Antonella</t>
  </si>
  <si>
    <t>Petricola</t>
  </si>
  <si>
    <t>Sandrina</t>
  </si>
  <si>
    <t>F60 e oltre</t>
  </si>
  <si>
    <t>ASD Forza Maggiore</t>
  </si>
  <si>
    <t>Proietti</t>
  </si>
  <si>
    <t>Lettieri</t>
  </si>
  <si>
    <t>Carolina</t>
  </si>
  <si>
    <t>F50-59</t>
  </si>
  <si>
    <t>Rossi</t>
  </si>
  <si>
    <t>Alessandra</t>
  </si>
  <si>
    <t>Alessandro</t>
  </si>
  <si>
    <t>Achatibi</t>
  </si>
  <si>
    <t>Abderrahman</t>
  </si>
  <si>
    <t>D'Alimonti</t>
  </si>
  <si>
    <t>Serafini</t>
  </si>
  <si>
    <t>Patrizio</t>
  </si>
  <si>
    <t>De angelis</t>
  </si>
  <si>
    <t>Gap Pratola</t>
  </si>
  <si>
    <t>Trinchini</t>
  </si>
  <si>
    <t>Pietro</t>
  </si>
  <si>
    <t>Luciano</t>
  </si>
  <si>
    <t>Fabrizio</t>
  </si>
  <si>
    <t>Renato</t>
  </si>
  <si>
    <t>Puglielli</t>
  </si>
  <si>
    <t>Pasqualino</t>
  </si>
  <si>
    <t>Atl. Piacenza</t>
  </si>
  <si>
    <t>Gasbarro</t>
  </si>
  <si>
    <t>D'Andrea</t>
  </si>
  <si>
    <t>INiX Sport</t>
  </si>
  <si>
    <t>Pocetta</t>
  </si>
  <si>
    <t>Tonino</t>
  </si>
  <si>
    <t>Monacelli Gargaro</t>
  </si>
  <si>
    <t>Sergio</t>
  </si>
  <si>
    <t>Piccinini</t>
  </si>
  <si>
    <t>Anna</t>
  </si>
  <si>
    <t>Oddi</t>
  </si>
  <si>
    <t>Luigina</t>
  </si>
  <si>
    <t>Di maggio</t>
  </si>
  <si>
    <t>Benedetto</t>
  </si>
  <si>
    <t>Vendetti</t>
  </si>
  <si>
    <t>Podisti Maratona Roma</t>
  </si>
  <si>
    <t>Silvia</t>
  </si>
  <si>
    <t>Flammini</t>
  </si>
  <si>
    <t>Fera</t>
  </si>
  <si>
    <t>atletica roma</t>
  </si>
  <si>
    <t>Di Giustino</t>
  </si>
  <si>
    <t>Argentino</t>
  </si>
  <si>
    <t>Mirko</t>
  </si>
  <si>
    <t>Antonello</t>
  </si>
  <si>
    <t>Abdelekrim</t>
  </si>
  <si>
    <t>Tarik</t>
  </si>
  <si>
    <t>Marhnaoui</t>
  </si>
  <si>
    <t>Fartlek ostia</t>
  </si>
  <si>
    <t>Perrotta</t>
  </si>
  <si>
    <t>Taglieri</t>
  </si>
  <si>
    <t>Liberato</t>
  </si>
  <si>
    <t>Tersigni</t>
  </si>
  <si>
    <t>Attilio</t>
  </si>
  <si>
    <t>SS Lazio Atletica</t>
  </si>
  <si>
    <t>Piccolini</t>
  </si>
  <si>
    <t>Visci</t>
  </si>
  <si>
    <t>Atletica Alto Sangro</t>
  </si>
  <si>
    <t>De santis</t>
  </si>
  <si>
    <t>Onofrio</t>
  </si>
  <si>
    <t>Umberto</t>
  </si>
  <si>
    <t>Asd runners dei marsi</t>
  </si>
  <si>
    <t>Perrozzi</t>
  </si>
  <si>
    <t>Gianfranco</t>
  </si>
  <si>
    <t>Martini</t>
  </si>
  <si>
    <t>Giampiero</t>
  </si>
  <si>
    <t>Massucci</t>
  </si>
  <si>
    <t>D'alesio</t>
  </si>
  <si>
    <t>Eugenio</t>
  </si>
  <si>
    <t>Road Runners Club Roma</t>
  </si>
  <si>
    <t>Lancia</t>
  </si>
  <si>
    <t>Di Natale</t>
  </si>
  <si>
    <t>Simplicio</t>
  </si>
  <si>
    <t>Di Cicco</t>
  </si>
  <si>
    <t>Cristian</t>
  </si>
  <si>
    <t>Subrizi</t>
  </si>
  <si>
    <t>Christian</t>
  </si>
  <si>
    <t>Panfili</t>
  </si>
  <si>
    <t>Lattanzi</t>
  </si>
  <si>
    <t>Giuliano</t>
  </si>
  <si>
    <t>Di Giuseppe</t>
  </si>
  <si>
    <t>Capobianco</t>
  </si>
  <si>
    <t>Censorio</t>
  </si>
  <si>
    <t>Romina</t>
  </si>
  <si>
    <t>Daniele</t>
  </si>
  <si>
    <t>De Simone</t>
  </si>
  <si>
    <t>Patrizia</t>
  </si>
  <si>
    <t>Donato</t>
  </si>
  <si>
    <t>Atac Marathon Club</t>
  </si>
  <si>
    <t>Mariano</t>
  </si>
  <si>
    <t>Napoletano</t>
  </si>
  <si>
    <t>Teodoro</t>
  </si>
  <si>
    <t>Terra</t>
  </si>
  <si>
    <t>Annarita</t>
  </si>
  <si>
    <t>Gioia dei Marsi (AQ)) Italia - Domenica 07/08/2011</t>
  </si>
  <si>
    <r>
      <t xml:space="preserve">Stramanaforno </t>
    </r>
    <r>
      <rPr>
        <i/>
        <sz val="14"/>
        <rFont val="Arial"/>
        <family val="2"/>
      </rPr>
      <t>17ª edizione</t>
    </r>
    <r>
      <rPr>
        <sz val="14"/>
        <rFont val="Arial"/>
        <family val="2"/>
      </rPr>
      <t xml:space="preserve"> - </t>
    </r>
    <r>
      <rPr>
        <b/>
        <sz val="18"/>
        <rFont val="Arial"/>
        <family val="2"/>
      </rPr>
      <t xml:space="preserve">Trofeo Angelo Panfili </t>
    </r>
    <r>
      <rPr>
        <i/>
        <sz val="14"/>
        <rFont val="Arial"/>
        <family val="2"/>
      </rPr>
      <t>14ª edizione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</si>
</sst>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202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34" t="s">
        <v>201</v>
      </c>
      <c r="B2" s="34"/>
      <c r="C2" s="34"/>
      <c r="D2" s="34"/>
      <c r="E2" s="34"/>
      <c r="F2" s="34"/>
      <c r="G2" s="34"/>
      <c r="H2" s="3" t="s">
        <v>0</v>
      </c>
      <c r="I2" s="4">
        <v>10</v>
      </c>
    </row>
    <row r="3" spans="1:9" ht="37.5" customHeight="1">
      <c r="A3" s="25" t="s">
        <v>1</v>
      </c>
      <c r="B3" s="26" t="s">
        <v>2</v>
      </c>
      <c r="C3" s="27" t="s">
        <v>3</v>
      </c>
      <c r="D3" s="27" t="s">
        <v>4</v>
      </c>
      <c r="E3" s="28" t="s">
        <v>5</v>
      </c>
      <c r="F3" s="29" t="s">
        <v>6</v>
      </c>
      <c r="G3" s="29" t="s">
        <v>7</v>
      </c>
      <c r="H3" s="30" t="s">
        <v>8</v>
      </c>
      <c r="I3" s="30" t="s">
        <v>9</v>
      </c>
    </row>
    <row r="4" spans="1:9" s="6" customFormat="1" ht="15" customHeight="1">
      <c r="A4" s="10">
        <v>1</v>
      </c>
      <c r="B4" s="11" t="s">
        <v>57</v>
      </c>
      <c r="C4" s="11" t="s">
        <v>151</v>
      </c>
      <c r="D4" s="10" t="s">
        <v>11</v>
      </c>
      <c r="E4" s="11" t="s">
        <v>34</v>
      </c>
      <c r="F4" s="31">
        <v>0.021782407407407407</v>
      </c>
      <c r="G4" s="10" t="str">
        <f aca="true" t="shared" si="0" ref="G4:G67">TEXT(INT((HOUR(F4)*3600+MINUTE(F4)*60+SECOND(F4))/$I$2/60),"0")&amp;"."&amp;TEXT(MOD((HOUR(F4)*3600+MINUTE(F4)*60+SECOND(F4))/$I$2,60),"00")&amp;"/km"</f>
        <v>3.08/km</v>
      </c>
      <c r="H4" s="15">
        <f aca="true" t="shared" si="1" ref="H4:H31">F4-$F$4</f>
        <v>0</v>
      </c>
      <c r="I4" s="15">
        <f>F4-INDEX($F$4:$F$238,MATCH(D4,$D$4:$D$238,0))</f>
        <v>0</v>
      </c>
    </row>
    <row r="5" spans="1:9" s="6" customFormat="1" ht="15" customHeight="1">
      <c r="A5" s="12">
        <v>2</v>
      </c>
      <c r="B5" s="13" t="s">
        <v>18</v>
      </c>
      <c r="C5" s="13" t="s">
        <v>152</v>
      </c>
      <c r="D5" s="12" t="s">
        <v>19</v>
      </c>
      <c r="E5" s="13" t="s">
        <v>20</v>
      </c>
      <c r="F5" s="32">
        <v>0.021921296296296296</v>
      </c>
      <c r="G5" s="12" t="str">
        <f t="shared" si="0"/>
        <v>3.09/km</v>
      </c>
      <c r="H5" s="16">
        <f t="shared" si="1"/>
        <v>0.00013888888888888978</v>
      </c>
      <c r="I5" s="16">
        <f>F5-INDEX($F$4:$F$238,MATCH(D5,$D$4:$D$238,0))</f>
        <v>0</v>
      </c>
    </row>
    <row r="6" spans="1:9" s="6" customFormat="1" ht="15" customHeight="1">
      <c r="A6" s="12">
        <v>3</v>
      </c>
      <c r="B6" s="13" t="s">
        <v>153</v>
      </c>
      <c r="C6" s="13" t="s">
        <v>154</v>
      </c>
      <c r="D6" s="12" t="s">
        <v>19</v>
      </c>
      <c r="E6" s="13" t="s">
        <v>155</v>
      </c>
      <c r="F6" s="32">
        <v>0.02200231481481482</v>
      </c>
      <c r="G6" s="12" t="str">
        <f t="shared" si="0"/>
        <v>3.10/km</v>
      </c>
      <c r="H6" s="16">
        <f t="shared" si="1"/>
        <v>0.00021990740740741171</v>
      </c>
      <c r="I6" s="16">
        <f>F6-INDEX($F$4:$F$238,MATCH(D6,$D$4:$D$238,0))</f>
        <v>8.101851851852193E-05</v>
      </c>
    </row>
    <row r="7" spans="1:9" s="6" customFormat="1" ht="15" customHeight="1">
      <c r="A7" s="12">
        <v>4</v>
      </c>
      <c r="B7" s="13" t="s">
        <v>24</v>
      </c>
      <c r="C7" s="13" t="s">
        <v>25</v>
      </c>
      <c r="D7" s="12" t="s">
        <v>11</v>
      </c>
      <c r="E7" s="13" t="s">
        <v>26</v>
      </c>
      <c r="F7" s="32">
        <v>0.022094907407407407</v>
      </c>
      <c r="G7" s="12" t="str">
        <f t="shared" si="0"/>
        <v>3.11/km</v>
      </c>
      <c r="H7" s="16">
        <f t="shared" si="1"/>
        <v>0.0003125000000000003</v>
      </c>
      <c r="I7" s="16">
        <f>F7-INDEX($F$4:$F$238,MATCH(D7,$D$4:$D$238,0))</f>
        <v>0.0003125000000000003</v>
      </c>
    </row>
    <row r="8" spans="1:9" s="6" customFormat="1" ht="15" customHeight="1">
      <c r="A8" s="12">
        <v>5</v>
      </c>
      <c r="B8" s="13" t="s">
        <v>21</v>
      </c>
      <c r="C8" s="13" t="s">
        <v>22</v>
      </c>
      <c r="D8" s="12" t="s">
        <v>17</v>
      </c>
      <c r="E8" s="13" t="s">
        <v>23</v>
      </c>
      <c r="F8" s="32">
        <v>0.02326388888888889</v>
      </c>
      <c r="G8" s="12" t="str">
        <f t="shared" si="0"/>
        <v>3.21/km</v>
      </c>
      <c r="H8" s="16">
        <f t="shared" si="1"/>
        <v>0.001481481481481483</v>
      </c>
      <c r="I8" s="16">
        <f>F8-INDEX($F$4:$F$238,MATCH(D8,$D$4:$D$238,0))</f>
        <v>0</v>
      </c>
    </row>
    <row r="9" spans="1:9" s="6" customFormat="1" ht="15" customHeight="1">
      <c r="A9" s="12">
        <v>6</v>
      </c>
      <c r="B9" s="13" t="s">
        <v>100</v>
      </c>
      <c r="C9" s="13" t="s">
        <v>150</v>
      </c>
      <c r="D9" s="12" t="s">
        <v>17</v>
      </c>
      <c r="E9" s="13" t="s">
        <v>37</v>
      </c>
      <c r="F9" s="32">
        <v>0.02326388888888889</v>
      </c>
      <c r="G9" s="12" t="str">
        <f t="shared" si="0"/>
        <v>3.21/km</v>
      </c>
      <c r="H9" s="16">
        <f t="shared" si="1"/>
        <v>0.001481481481481483</v>
      </c>
      <c r="I9" s="16">
        <f>F9-INDEX($F$4:$F$238,MATCH(D9,$D$4:$D$238,0))</f>
        <v>0</v>
      </c>
    </row>
    <row r="10" spans="1:9" s="6" customFormat="1" ht="15" customHeight="1">
      <c r="A10" s="12">
        <v>7</v>
      </c>
      <c r="B10" s="13" t="s">
        <v>28</v>
      </c>
      <c r="C10" s="13" t="s">
        <v>29</v>
      </c>
      <c r="D10" s="12" t="s">
        <v>13</v>
      </c>
      <c r="E10" s="13" t="s">
        <v>30</v>
      </c>
      <c r="F10" s="32">
        <v>0.02459490740740741</v>
      </c>
      <c r="G10" s="12" t="str">
        <f t="shared" si="0"/>
        <v>3.33/km</v>
      </c>
      <c r="H10" s="16">
        <f t="shared" si="1"/>
        <v>0.0028125000000000025</v>
      </c>
      <c r="I10" s="16">
        <f>F10-INDEX($F$4:$F$238,MATCH(D10,$D$4:$D$238,0))</f>
        <v>0</v>
      </c>
    </row>
    <row r="11" spans="1:9" s="6" customFormat="1" ht="15" customHeight="1">
      <c r="A11" s="12">
        <v>8</v>
      </c>
      <c r="B11" s="13" t="s">
        <v>156</v>
      </c>
      <c r="C11" s="13" t="s">
        <v>124</v>
      </c>
      <c r="D11" s="12" t="s">
        <v>11</v>
      </c>
      <c r="E11" s="13" t="s">
        <v>30</v>
      </c>
      <c r="F11" s="32">
        <v>0.025023148148148145</v>
      </c>
      <c r="G11" s="12" t="str">
        <f t="shared" si="0"/>
        <v>3.36/km</v>
      </c>
      <c r="H11" s="16">
        <f t="shared" si="1"/>
        <v>0.0032407407407407385</v>
      </c>
      <c r="I11" s="16">
        <f>F11-INDEX($F$4:$F$238,MATCH(D11,$D$4:$D$238,0))</f>
        <v>0.0032407407407407385</v>
      </c>
    </row>
    <row r="12" spans="1:9" s="6" customFormat="1" ht="15" customHeight="1">
      <c r="A12" s="12">
        <v>9</v>
      </c>
      <c r="B12" s="13" t="s">
        <v>157</v>
      </c>
      <c r="C12" s="13" t="s">
        <v>158</v>
      </c>
      <c r="D12" s="12" t="s">
        <v>17</v>
      </c>
      <c r="E12" s="13" t="s">
        <v>34</v>
      </c>
      <c r="F12" s="32">
        <v>0.025567129629629634</v>
      </c>
      <c r="G12" s="12" t="str">
        <f t="shared" si="0"/>
        <v>3.41/km</v>
      </c>
      <c r="H12" s="16">
        <f t="shared" si="1"/>
        <v>0.0037847222222222275</v>
      </c>
      <c r="I12" s="16">
        <f>F12-INDEX($F$4:$F$238,MATCH(D12,$D$4:$D$238,0))</f>
        <v>0.0023032407407407446</v>
      </c>
    </row>
    <row r="13" spans="1:9" s="6" customFormat="1" ht="15" customHeight="1">
      <c r="A13" s="12">
        <v>10</v>
      </c>
      <c r="B13" s="13" t="s">
        <v>159</v>
      </c>
      <c r="C13" s="13" t="s">
        <v>160</v>
      </c>
      <c r="D13" s="12" t="s">
        <v>14</v>
      </c>
      <c r="E13" s="13" t="s">
        <v>161</v>
      </c>
      <c r="F13" s="32">
        <v>0.025567129629629634</v>
      </c>
      <c r="G13" s="12" t="str">
        <f t="shared" si="0"/>
        <v>3.41/km</v>
      </c>
      <c r="H13" s="16">
        <f t="shared" si="1"/>
        <v>0.0037847222222222275</v>
      </c>
      <c r="I13" s="16">
        <f>F13-INDEX($F$4:$F$238,MATCH(D13,$D$4:$D$238,0))</f>
        <v>0</v>
      </c>
    </row>
    <row r="14" spans="1:9" s="6" customFormat="1" ht="15" customHeight="1">
      <c r="A14" s="12">
        <v>11</v>
      </c>
      <c r="B14" s="13" t="s">
        <v>162</v>
      </c>
      <c r="C14" s="13" t="s">
        <v>48</v>
      </c>
      <c r="D14" s="12" t="s">
        <v>19</v>
      </c>
      <c r="E14" s="13" t="s">
        <v>30</v>
      </c>
      <c r="F14" s="32">
        <v>0.025717592592592594</v>
      </c>
      <c r="G14" s="12" t="str">
        <f t="shared" si="0"/>
        <v>3.42/km</v>
      </c>
      <c r="H14" s="16">
        <f t="shared" si="1"/>
        <v>0.003935185185185187</v>
      </c>
      <c r="I14" s="16">
        <f>F14-INDEX($F$4:$F$238,MATCH(D14,$D$4:$D$238,0))</f>
        <v>0.0037962962962962976</v>
      </c>
    </row>
    <row r="15" spans="1:9" s="6" customFormat="1" ht="15" customHeight="1">
      <c r="A15" s="12">
        <v>12</v>
      </c>
      <c r="B15" s="13" t="s">
        <v>163</v>
      </c>
      <c r="C15" s="13" t="s">
        <v>33</v>
      </c>
      <c r="D15" s="12" t="s">
        <v>19</v>
      </c>
      <c r="E15" s="13" t="s">
        <v>164</v>
      </c>
      <c r="F15" s="32">
        <v>0.02579861111111111</v>
      </c>
      <c r="G15" s="12" t="str">
        <f t="shared" si="0"/>
        <v>3.43/km</v>
      </c>
      <c r="H15" s="16">
        <f t="shared" si="1"/>
        <v>0.004016203703703702</v>
      </c>
      <c r="I15" s="16">
        <f>F15-INDEX($F$4:$F$238,MATCH(D15,$D$4:$D$238,0))</f>
        <v>0.0038773148148148126</v>
      </c>
    </row>
    <row r="16" spans="1:9" s="6" customFormat="1" ht="15" customHeight="1">
      <c r="A16" s="12">
        <v>13</v>
      </c>
      <c r="B16" s="13" t="s">
        <v>35</v>
      </c>
      <c r="C16" s="13" t="s">
        <v>36</v>
      </c>
      <c r="D16" s="12" t="s">
        <v>13</v>
      </c>
      <c r="E16" s="13" t="s">
        <v>34</v>
      </c>
      <c r="F16" s="32">
        <v>0.02597222222222222</v>
      </c>
      <c r="G16" s="12" t="str">
        <f t="shared" si="0"/>
        <v>3.44/km</v>
      </c>
      <c r="H16" s="16">
        <f t="shared" si="1"/>
        <v>0.004189814814814813</v>
      </c>
      <c r="I16" s="16">
        <f>F16-INDEX($F$4:$F$238,MATCH(D16,$D$4:$D$238,0))</f>
        <v>0.0013773148148148104</v>
      </c>
    </row>
    <row r="17" spans="1:9" s="6" customFormat="1" ht="15" customHeight="1">
      <c r="A17" s="12">
        <v>14</v>
      </c>
      <c r="B17" s="13" t="s">
        <v>114</v>
      </c>
      <c r="C17" s="13" t="s">
        <v>115</v>
      </c>
      <c r="D17" s="12" t="s">
        <v>16</v>
      </c>
      <c r="E17" s="13" t="s">
        <v>49</v>
      </c>
      <c r="F17" s="32">
        <v>0.02646990740740741</v>
      </c>
      <c r="G17" s="12" t="str">
        <f t="shared" si="0"/>
        <v>3.49/km</v>
      </c>
      <c r="H17" s="16">
        <f t="shared" si="1"/>
        <v>0.004687500000000004</v>
      </c>
      <c r="I17" s="16">
        <f>F17-INDEX($F$4:$F$238,MATCH(D17,$D$4:$D$238,0))</f>
        <v>0</v>
      </c>
    </row>
    <row r="18" spans="1:9" s="6" customFormat="1" ht="15" customHeight="1">
      <c r="A18" s="12">
        <v>15</v>
      </c>
      <c r="B18" s="13" t="s">
        <v>165</v>
      </c>
      <c r="C18" s="13" t="s">
        <v>123</v>
      </c>
      <c r="D18" s="12" t="s">
        <v>19</v>
      </c>
      <c r="E18" s="13" t="s">
        <v>62</v>
      </c>
      <c r="F18" s="32">
        <v>0.026550925925925926</v>
      </c>
      <c r="G18" s="12" t="str">
        <f t="shared" si="0"/>
        <v>3.49/km</v>
      </c>
      <c r="H18" s="16">
        <f t="shared" si="1"/>
        <v>0.004768518518518519</v>
      </c>
      <c r="I18" s="16">
        <f>F18-INDEX($F$4:$F$238,MATCH(D18,$D$4:$D$238,0))</f>
        <v>0.004629629629629629</v>
      </c>
    </row>
    <row r="19" spans="1:9" s="6" customFormat="1" ht="15" customHeight="1">
      <c r="A19" s="12">
        <v>16</v>
      </c>
      <c r="B19" s="13" t="s">
        <v>166</v>
      </c>
      <c r="C19" s="13" t="s">
        <v>167</v>
      </c>
      <c r="D19" s="12" t="s">
        <v>12</v>
      </c>
      <c r="E19" s="13" t="s">
        <v>168</v>
      </c>
      <c r="F19" s="32">
        <v>0.026724537037037036</v>
      </c>
      <c r="G19" s="12" t="str">
        <f t="shared" si="0"/>
        <v>3.51/km</v>
      </c>
      <c r="H19" s="16">
        <f t="shared" si="1"/>
        <v>0.00494212962962963</v>
      </c>
      <c r="I19" s="16">
        <f>F19-INDEX($F$4:$F$238,MATCH(D19,$D$4:$D$238,0))</f>
        <v>0</v>
      </c>
    </row>
    <row r="20" spans="1:9" s="6" customFormat="1" ht="15" customHeight="1">
      <c r="A20" s="12">
        <v>17</v>
      </c>
      <c r="B20" s="13" t="s">
        <v>43</v>
      </c>
      <c r="C20" s="13" t="s">
        <v>44</v>
      </c>
      <c r="D20" s="12" t="s">
        <v>14</v>
      </c>
      <c r="E20" s="13" t="s">
        <v>34</v>
      </c>
      <c r="F20" s="32">
        <v>0.026747685185185183</v>
      </c>
      <c r="G20" s="12" t="str">
        <f t="shared" si="0"/>
        <v>3.51/km</v>
      </c>
      <c r="H20" s="16">
        <f t="shared" si="1"/>
        <v>0.004965277777777777</v>
      </c>
      <c r="I20" s="16">
        <f>F20-INDEX($F$4:$F$238,MATCH(D20,$D$4:$D$238,0))</f>
        <v>0.0011805555555555493</v>
      </c>
    </row>
    <row r="21" spans="1:9" s="6" customFormat="1" ht="15" customHeight="1">
      <c r="A21" s="12">
        <v>18</v>
      </c>
      <c r="B21" s="13" t="s">
        <v>169</v>
      </c>
      <c r="C21" s="13" t="s">
        <v>170</v>
      </c>
      <c r="D21" s="12" t="s">
        <v>13</v>
      </c>
      <c r="E21" s="13" t="s">
        <v>34</v>
      </c>
      <c r="F21" s="32">
        <v>0.02677083333333333</v>
      </c>
      <c r="G21" s="12" t="str">
        <f t="shared" si="0"/>
        <v>3.51/km</v>
      </c>
      <c r="H21" s="16">
        <f t="shared" si="1"/>
        <v>0.004988425925925924</v>
      </c>
      <c r="I21" s="16">
        <f>F21-INDEX($F$4:$F$238,MATCH(D21,$D$4:$D$238,0))</f>
        <v>0.0021759259259259214</v>
      </c>
    </row>
    <row r="22" spans="1:9" s="6" customFormat="1" ht="15" customHeight="1">
      <c r="A22" s="12">
        <v>19</v>
      </c>
      <c r="B22" s="13" t="s">
        <v>116</v>
      </c>
      <c r="C22" s="13" t="s">
        <v>42</v>
      </c>
      <c r="D22" s="12" t="s">
        <v>19</v>
      </c>
      <c r="E22" s="13" t="s">
        <v>49</v>
      </c>
      <c r="F22" s="32">
        <v>0.027060185185185187</v>
      </c>
      <c r="G22" s="12" t="str">
        <f t="shared" si="0"/>
        <v>3.54/km</v>
      </c>
      <c r="H22" s="16">
        <f t="shared" si="1"/>
        <v>0.0052777777777777805</v>
      </c>
      <c r="I22" s="16">
        <f>F22-INDEX($F$4:$F$238,MATCH(D22,$D$4:$D$238,0))</f>
        <v>0.005138888888888891</v>
      </c>
    </row>
    <row r="23" spans="1:9" s="6" customFormat="1" ht="15" customHeight="1">
      <c r="A23" s="12">
        <v>20</v>
      </c>
      <c r="B23" s="13" t="s">
        <v>40</v>
      </c>
      <c r="C23" s="13" t="s">
        <v>41</v>
      </c>
      <c r="D23" s="12" t="s">
        <v>17</v>
      </c>
      <c r="E23" s="13" t="s">
        <v>34</v>
      </c>
      <c r="F23" s="32">
        <v>0.027256944444444445</v>
      </c>
      <c r="G23" s="12" t="str">
        <f t="shared" si="0"/>
        <v>3.56/km</v>
      </c>
      <c r="H23" s="16">
        <f t="shared" si="1"/>
        <v>0.005474537037037038</v>
      </c>
      <c r="I23" s="16">
        <f>F23-INDEX($F$4:$F$238,MATCH(D23,$D$4:$D$238,0))</f>
        <v>0.003993055555555555</v>
      </c>
    </row>
    <row r="24" spans="1:9" s="6" customFormat="1" ht="15" customHeight="1">
      <c r="A24" s="12">
        <v>21</v>
      </c>
      <c r="B24" s="13" t="s">
        <v>45</v>
      </c>
      <c r="C24" s="13" t="s">
        <v>46</v>
      </c>
      <c r="D24" s="12" t="s">
        <v>11</v>
      </c>
      <c r="E24" s="13" t="s">
        <v>30</v>
      </c>
      <c r="F24" s="32">
        <v>0.027395833333333338</v>
      </c>
      <c r="G24" s="12" t="str">
        <f t="shared" si="0"/>
        <v>3.57/km</v>
      </c>
      <c r="H24" s="16">
        <f t="shared" si="1"/>
        <v>0.005613425925925931</v>
      </c>
      <c r="I24" s="16">
        <f>F24-INDEX($F$4:$F$238,MATCH(D24,$D$4:$D$238,0))</f>
        <v>0.005613425925925931</v>
      </c>
    </row>
    <row r="25" spans="1:9" s="6" customFormat="1" ht="15" customHeight="1">
      <c r="A25" s="12">
        <v>22</v>
      </c>
      <c r="B25" s="13" t="s">
        <v>171</v>
      </c>
      <c r="C25" s="13" t="s">
        <v>172</v>
      </c>
      <c r="D25" s="12" t="s">
        <v>19</v>
      </c>
      <c r="E25" s="13" t="s">
        <v>30</v>
      </c>
      <c r="F25" s="32">
        <v>0.027418981481481485</v>
      </c>
      <c r="G25" s="12" t="str">
        <f t="shared" si="0"/>
        <v>3.57/km</v>
      </c>
      <c r="H25" s="16">
        <f t="shared" si="1"/>
        <v>0.005636574074074079</v>
      </c>
      <c r="I25" s="16">
        <f>F25-INDEX($F$4:$F$238,MATCH(D25,$D$4:$D$238,0))</f>
        <v>0.005497685185185189</v>
      </c>
    </row>
    <row r="26" spans="1:9" s="6" customFormat="1" ht="15" customHeight="1">
      <c r="A26" s="12">
        <v>23</v>
      </c>
      <c r="B26" s="13" t="s">
        <v>50</v>
      </c>
      <c r="C26" s="13" t="s">
        <v>51</v>
      </c>
      <c r="D26" s="12" t="s">
        <v>52</v>
      </c>
      <c r="E26" s="13" t="s">
        <v>53</v>
      </c>
      <c r="F26" s="32">
        <v>0.027557870370370368</v>
      </c>
      <c r="G26" s="12" t="str">
        <f t="shared" si="0"/>
        <v>3.58/km</v>
      </c>
      <c r="H26" s="16">
        <f t="shared" si="1"/>
        <v>0.005775462962962961</v>
      </c>
      <c r="I26" s="16">
        <f>F26-INDEX($F$4:$F$238,MATCH(D26,$D$4:$D$238,0))</f>
        <v>0</v>
      </c>
    </row>
    <row r="27" spans="1:9" s="7" customFormat="1" ht="15" customHeight="1">
      <c r="A27" s="12">
        <v>24</v>
      </c>
      <c r="B27" s="13" t="s">
        <v>54</v>
      </c>
      <c r="C27" s="13" t="s">
        <v>55</v>
      </c>
      <c r="D27" s="12" t="s">
        <v>14</v>
      </c>
      <c r="E27" s="13" t="s">
        <v>34</v>
      </c>
      <c r="F27" s="32">
        <v>0.027557870370370368</v>
      </c>
      <c r="G27" s="12" t="str">
        <f t="shared" si="0"/>
        <v>3.58/km</v>
      </c>
      <c r="H27" s="16">
        <f t="shared" si="1"/>
        <v>0.005775462962962961</v>
      </c>
      <c r="I27" s="16">
        <f>F27-INDEX($F$4:$F$238,MATCH(D27,$D$4:$D$238,0))</f>
        <v>0.001990740740740734</v>
      </c>
    </row>
    <row r="28" spans="1:9" s="6" customFormat="1" ht="15" customHeight="1">
      <c r="A28" s="12">
        <v>25</v>
      </c>
      <c r="B28" s="13" t="s">
        <v>173</v>
      </c>
      <c r="C28" s="13" t="s">
        <v>133</v>
      </c>
      <c r="D28" s="12" t="s">
        <v>15</v>
      </c>
      <c r="E28" s="13" t="s">
        <v>120</v>
      </c>
      <c r="F28" s="32">
        <v>0.027696759259259258</v>
      </c>
      <c r="G28" s="12" t="str">
        <f t="shared" si="0"/>
        <v>3.59/km</v>
      </c>
      <c r="H28" s="16">
        <f t="shared" si="1"/>
        <v>0.005914351851851851</v>
      </c>
      <c r="I28" s="16">
        <f>F28-INDEX($F$4:$F$238,MATCH(D28,$D$4:$D$238,0))</f>
        <v>0</v>
      </c>
    </row>
    <row r="29" spans="1:9" s="6" customFormat="1" ht="15" customHeight="1">
      <c r="A29" s="12">
        <v>26</v>
      </c>
      <c r="B29" s="13" t="s">
        <v>38</v>
      </c>
      <c r="C29" s="13" t="s">
        <v>39</v>
      </c>
      <c r="D29" s="12" t="s">
        <v>13</v>
      </c>
      <c r="E29" s="13" t="s">
        <v>37</v>
      </c>
      <c r="F29" s="32">
        <v>0.027800925925925923</v>
      </c>
      <c r="G29" s="12" t="str">
        <f t="shared" si="0"/>
        <v>4.00/km</v>
      </c>
      <c r="H29" s="16">
        <f t="shared" si="1"/>
        <v>0.006018518518518517</v>
      </c>
      <c r="I29" s="16">
        <f>F29-INDEX($F$4:$F$238,MATCH(D29,$D$4:$D$238,0))</f>
        <v>0.0032060185185185143</v>
      </c>
    </row>
    <row r="30" spans="1:9" s="6" customFormat="1" ht="15" customHeight="1">
      <c r="A30" s="12">
        <v>27</v>
      </c>
      <c r="B30" s="13" t="s">
        <v>119</v>
      </c>
      <c r="C30" s="13" t="s">
        <v>42</v>
      </c>
      <c r="D30" s="12" t="s">
        <v>14</v>
      </c>
      <c r="E30" s="13" t="s">
        <v>27</v>
      </c>
      <c r="F30" s="32">
        <v>0.028067129629629626</v>
      </c>
      <c r="G30" s="12" t="str">
        <f t="shared" si="0"/>
        <v>4.03/km</v>
      </c>
      <c r="H30" s="16">
        <f t="shared" si="1"/>
        <v>0.006284722222222219</v>
      </c>
      <c r="I30" s="16">
        <f>F30-INDEX($F$4:$F$238,MATCH(D30,$D$4:$D$238,0))</f>
        <v>0.002499999999999992</v>
      </c>
    </row>
    <row r="31" spans="1:9" s="6" customFormat="1" ht="15" customHeight="1">
      <c r="A31" s="12">
        <v>28</v>
      </c>
      <c r="B31" s="13" t="s">
        <v>57</v>
      </c>
      <c r="C31" s="13" t="s">
        <v>58</v>
      </c>
      <c r="D31" s="12" t="s">
        <v>56</v>
      </c>
      <c r="E31" s="13" t="s">
        <v>59</v>
      </c>
      <c r="F31" s="32">
        <v>0.02829861111111111</v>
      </c>
      <c r="G31" s="12" t="str">
        <f t="shared" si="0"/>
        <v>4.05/km</v>
      </c>
      <c r="H31" s="16">
        <f t="shared" si="1"/>
        <v>0.006516203703703705</v>
      </c>
      <c r="I31" s="16">
        <f>F31-INDEX($F$4:$F$238,MATCH(D31,$D$4:$D$238,0))</f>
        <v>0</v>
      </c>
    </row>
    <row r="32" spans="1:9" s="6" customFormat="1" ht="15" customHeight="1">
      <c r="A32" s="12">
        <v>29</v>
      </c>
      <c r="B32" s="13" t="s">
        <v>65</v>
      </c>
      <c r="C32" s="13" t="s">
        <v>66</v>
      </c>
      <c r="D32" s="12" t="s">
        <v>17</v>
      </c>
      <c r="E32" s="13" t="s">
        <v>26</v>
      </c>
      <c r="F32" s="32">
        <v>0.028483796296296295</v>
      </c>
      <c r="G32" s="12" t="str">
        <f t="shared" si="0"/>
        <v>4.06/km</v>
      </c>
      <c r="H32" s="16">
        <f aca="true" t="shared" si="2" ref="H32:H87">F32-$F$4</f>
        <v>0.006701388888888889</v>
      </c>
      <c r="I32" s="16">
        <f>F32-INDEX($F$4:$F$238,MATCH(D32,$D$4:$D$238,0))</f>
        <v>0.005219907407407406</v>
      </c>
    </row>
    <row r="33" spans="1:9" s="6" customFormat="1" ht="15" customHeight="1">
      <c r="A33" s="12">
        <v>30</v>
      </c>
      <c r="B33" s="13" t="s">
        <v>121</v>
      </c>
      <c r="C33" s="13" t="s">
        <v>122</v>
      </c>
      <c r="D33" s="12" t="s">
        <v>11</v>
      </c>
      <c r="E33" s="13" t="s">
        <v>34</v>
      </c>
      <c r="F33" s="32">
        <v>0.02849537037037037</v>
      </c>
      <c r="G33" s="12" t="str">
        <f t="shared" si="0"/>
        <v>4.06/km</v>
      </c>
      <c r="H33" s="16">
        <f t="shared" si="2"/>
        <v>0.006712962962962962</v>
      </c>
      <c r="I33" s="16">
        <f>F33-INDEX($F$4:$F$238,MATCH(D33,$D$4:$D$238,0))</f>
        <v>0.006712962962962962</v>
      </c>
    </row>
    <row r="34" spans="1:9" s="6" customFormat="1" ht="15" customHeight="1">
      <c r="A34" s="12">
        <v>31</v>
      </c>
      <c r="B34" s="13" t="s">
        <v>174</v>
      </c>
      <c r="C34" s="13" t="s">
        <v>175</v>
      </c>
      <c r="D34" s="12" t="s">
        <v>12</v>
      </c>
      <c r="E34" s="13" t="s">
        <v>176</v>
      </c>
      <c r="F34" s="32">
        <v>0.028819444444444443</v>
      </c>
      <c r="G34" s="12" t="str">
        <f t="shared" si="0"/>
        <v>4.09/km</v>
      </c>
      <c r="H34" s="16">
        <f t="shared" si="2"/>
        <v>0.007037037037037036</v>
      </c>
      <c r="I34" s="16">
        <f>F34-INDEX($F$4:$F$238,MATCH(D34,$D$4:$D$238,0))</f>
        <v>0.0020949074074074064</v>
      </c>
    </row>
    <row r="35" spans="1:9" s="6" customFormat="1" ht="15" customHeight="1">
      <c r="A35" s="12">
        <v>32</v>
      </c>
      <c r="B35" s="13" t="s">
        <v>72</v>
      </c>
      <c r="C35" s="13" t="s">
        <v>66</v>
      </c>
      <c r="D35" s="12" t="s">
        <v>16</v>
      </c>
      <c r="E35" s="13" t="s">
        <v>37</v>
      </c>
      <c r="F35" s="32">
        <v>0.029039351851851854</v>
      </c>
      <c r="G35" s="12" t="str">
        <f t="shared" si="0"/>
        <v>4.11/km</v>
      </c>
      <c r="H35" s="16">
        <f t="shared" si="2"/>
        <v>0.007256944444444448</v>
      </c>
      <c r="I35" s="16">
        <f>F35-INDEX($F$4:$F$238,MATCH(D35,$D$4:$D$238,0))</f>
        <v>0.0025694444444444436</v>
      </c>
    </row>
    <row r="36" spans="1:9" s="6" customFormat="1" ht="15" customHeight="1">
      <c r="A36" s="12">
        <v>33</v>
      </c>
      <c r="B36" s="13" t="s">
        <v>117</v>
      </c>
      <c r="C36" s="13" t="s">
        <v>118</v>
      </c>
      <c r="D36" s="12" t="s">
        <v>13</v>
      </c>
      <c r="E36" s="13" t="s">
        <v>26</v>
      </c>
      <c r="F36" s="32">
        <v>0.02918981481481481</v>
      </c>
      <c r="G36" s="12" t="str">
        <f t="shared" si="0"/>
        <v>4.12/km</v>
      </c>
      <c r="H36" s="16">
        <f t="shared" si="2"/>
        <v>0.007407407407407404</v>
      </c>
      <c r="I36" s="16">
        <f>F36-INDEX($F$4:$F$238,MATCH(D36,$D$4:$D$238,0))</f>
        <v>0.004594907407407402</v>
      </c>
    </row>
    <row r="37" spans="1:9" s="6" customFormat="1" ht="15" customHeight="1">
      <c r="A37" s="12">
        <v>34</v>
      </c>
      <c r="B37" s="13" t="s">
        <v>70</v>
      </c>
      <c r="C37" s="13" t="s">
        <v>71</v>
      </c>
      <c r="D37" s="12" t="s">
        <v>13</v>
      </c>
      <c r="E37" s="13" t="s">
        <v>26</v>
      </c>
      <c r="F37" s="32">
        <v>0.029317129629629634</v>
      </c>
      <c r="G37" s="12" t="str">
        <f t="shared" si="0"/>
        <v>4.13/km</v>
      </c>
      <c r="H37" s="16">
        <f t="shared" si="2"/>
        <v>0.007534722222222227</v>
      </c>
      <c r="I37" s="16">
        <f>F37-INDEX($F$4:$F$238,MATCH(D37,$D$4:$D$238,0))</f>
        <v>0.004722222222222225</v>
      </c>
    </row>
    <row r="38" spans="1:9" s="6" customFormat="1" ht="15" customHeight="1">
      <c r="A38" s="12">
        <v>35</v>
      </c>
      <c r="B38" s="13" t="s">
        <v>177</v>
      </c>
      <c r="C38" s="13" t="s">
        <v>32</v>
      </c>
      <c r="D38" s="12" t="s">
        <v>16</v>
      </c>
      <c r="E38" s="13" t="s">
        <v>34</v>
      </c>
      <c r="F38" s="32">
        <v>0.02957175925925926</v>
      </c>
      <c r="G38" s="12" t="str">
        <f t="shared" si="0"/>
        <v>4.16/km</v>
      </c>
      <c r="H38" s="16">
        <f t="shared" si="2"/>
        <v>0.007789351851851853</v>
      </c>
      <c r="I38" s="16">
        <f>F38-INDEX($F$4:$F$238,MATCH(D38,$D$4:$D$238,0))</f>
        <v>0.0031018518518518487</v>
      </c>
    </row>
    <row r="39" spans="1:9" s="6" customFormat="1" ht="15" customHeight="1">
      <c r="A39" s="12">
        <v>36</v>
      </c>
      <c r="B39" s="13" t="s">
        <v>178</v>
      </c>
      <c r="C39" s="13" t="s">
        <v>179</v>
      </c>
      <c r="D39" s="12" t="s">
        <v>15</v>
      </c>
      <c r="E39" s="13" t="s">
        <v>34</v>
      </c>
      <c r="F39" s="32">
        <v>0.029837962962962965</v>
      </c>
      <c r="G39" s="12" t="str">
        <f t="shared" si="0"/>
        <v>4.18/km</v>
      </c>
      <c r="H39" s="16">
        <f t="shared" si="2"/>
        <v>0.008055555555555559</v>
      </c>
      <c r="I39" s="16">
        <f>F39-INDEX($F$4:$F$238,MATCH(D39,$D$4:$D$238,0))</f>
        <v>0.0021412037037037077</v>
      </c>
    </row>
    <row r="40" spans="1:9" s="6" customFormat="1" ht="15" customHeight="1">
      <c r="A40" s="12">
        <v>37</v>
      </c>
      <c r="B40" s="13" t="s">
        <v>180</v>
      </c>
      <c r="C40" s="13" t="s">
        <v>181</v>
      </c>
      <c r="D40" s="12" t="s">
        <v>13</v>
      </c>
      <c r="E40" s="13" t="s">
        <v>34</v>
      </c>
      <c r="F40" s="32">
        <v>0.02990740740740741</v>
      </c>
      <c r="G40" s="12" t="str">
        <f t="shared" si="0"/>
        <v>4.18/km</v>
      </c>
      <c r="H40" s="16">
        <f t="shared" si="2"/>
        <v>0.008125000000000004</v>
      </c>
      <c r="I40" s="16">
        <f>F40-INDEX($F$4:$F$238,MATCH(D40,$D$4:$D$238,0))</f>
        <v>0.005312500000000001</v>
      </c>
    </row>
    <row r="41" spans="1:9" s="6" customFormat="1" ht="15" customHeight="1">
      <c r="A41" s="12">
        <v>38</v>
      </c>
      <c r="B41" s="13" t="s">
        <v>60</v>
      </c>
      <c r="C41" s="13" t="s">
        <v>61</v>
      </c>
      <c r="D41" s="12" t="s">
        <v>19</v>
      </c>
      <c r="E41" s="13" t="s">
        <v>62</v>
      </c>
      <c r="F41" s="32">
        <v>0.0303125</v>
      </c>
      <c r="G41" s="12" t="str">
        <f t="shared" si="0"/>
        <v>4.22/km</v>
      </c>
      <c r="H41" s="16">
        <f t="shared" si="2"/>
        <v>0.008530092592592593</v>
      </c>
      <c r="I41" s="16">
        <f>F41-INDEX($F$4:$F$238,MATCH(D41,$D$4:$D$238,0))</f>
        <v>0.008391203703703703</v>
      </c>
    </row>
    <row r="42" spans="1:9" s="6" customFormat="1" ht="15" customHeight="1">
      <c r="A42" s="12">
        <v>39</v>
      </c>
      <c r="B42" s="13" t="s">
        <v>83</v>
      </c>
      <c r="C42" s="13" t="s">
        <v>125</v>
      </c>
      <c r="D42" s="12" t="s">
        <v>16</v>
      </c>
      <c r="E42" s="13" t="s">
        <v>49</v>
      </c>
      <c r="F42" s="32">
        <v>0.030474537037037036</v>
      </c>
      <c r="G42" s="12" t="str">
        <f t="shared" si="0"/>
        <v>4.23/km</v>
      </c>
      <c r="H42" s="16">
        <f t="shared" si="2"/>
        <v>0.00869212962962963</v>
      </c>
      <c r="I42" s="16">
        <f>F42-INDEX($F$4:$F$238,MATCH(D42,$D$4:$D$238,0))</f>
        <v>0.004004629629629625</v>
      </c>
    </row>
    <row r="43" spans="1:9" s="6" customFormat="1" ht="15" customHeight="1">
      <c r="A43" s="12">
        <v>40</v>
      </c>
      <c r="B43" s="13" t="s">
        <v>126</v>
      </c>
      <c r="C43" s="13" t="s">
        <v>127</v>
      </c>
      <c r="D43" s="12" t="s">
        <v>16</v>
      </c>
      <c r="E43" s="13" t="s">
        <v>128</v>
      </c>
      <c r="F43" s="32">
        <v>0.03068287037037037</v>
      </c>
      <c r="G43" s="12" t="str">
        <f t="shared" si="0"/>
        <v>4.25/km</v>
      </c>
      <c r="H43" s="16">
        <f t="shared" si="2"/>
        <v>0.008900462962962964</v>
      </c>
      <c r="I43" s="16">
        <f>F43-INDEX($F$4:$F$238,MATCH(D43,$D$4:$D$238,0))</f>
        <v>0.00421296296296296</v>
      </c>
    </row>
    <row r="44" spans="1:9" s="6" customFormat="1" ht="15" customHeight="1">
      <c r="A44" s="12">
        <v>41</v>
      </c>
      <c r="B44" s="13" t="s">
        <v>134</v>
      </c>
      <c r="C44" s="13" t="s">
        <v>69</v>
      </c>
      <c r="D44" s="12" t="s">
        <v>17</v>
      </c>
      <c r="E44" s="13" t="s">
        <v>131</v>
      </c>
      <c r="F44" s="32">
        <v>0.030810185185185187</v>
      </c>
      <c r="G44" s="12" t="str">
        <f t="shared" si="0"/>
        <v>4.26/km</v>
      </c>
      <c r="H44" s="16">
        <f t="shared" si="2"/>
        <v>0.00902777777777778</v>
      </c>
      <c r="I44" s="16">
        <f>F44-INDEX($F$4:$F$238,MATCH(D44,$D$4:$D$238,0))</f>
        <v>0.0075462962962962975</v>
      </c>
    </row>
    <row r="45" spans="1:9" s="6" customFormat="1" ht="15" customHeight="1">
      <c r="A45" s="12">
        <v>42</v>
      </c>
      <c r="B45" s="13" t="s">
        <v>132</v>
      </c>
      <c r="C45" s="13" t="s">
        <v>133</v>
      </c>
      <c r="D45" s="12" t="s">
        <v>16</v>
      </c>
      <c r="E45" s="13" t="s">
        <v>31</v>
      </c>
      <c r="F45" s="32">
        <v>0.03090277777777778</v>
      </c>
      <c r="G45" s="12" t="str">
        <f t="shared" si="0"/>
        <v>4.27/km</v>
      </c>
      <c r="H45" s="16">
        <f t="shared" si="2"/>
        <v>0.009120370370370372</v>
      </c>
      <c r="I45" s="16">
        <f>F45-INDEX($F$4:$F$238,MATCH(D45,$D$4:$D$238,0))</f>
        <v>0.004432870370370368</v>
      </c>
    </row>
    <row r="46" spans="1:9" s="6" customFormat="1" ht="15" customHeight="1">
      <c r="A46" s="12">
        <v>43</v>
      </c>
      <c r="B46" s="13" t="s">
        <v>130</v>
      </c>
      <c r="C46" s="13" t="s">
        <v>69</v>
      </c>
      <c r="D46" s="12" t="s">
        <v>11</v>
      </c>
      <c r="E46" s="13" t="s">
        <v>131</v>
      </c>
      <c r="F46" s="32">
        <v>0.03096064814814815</v>
      </c>
      <c r="G46" s="12" t="str">
        <f t="shared" si="0"/>
        <v>4.28/km</v>
      </c>
      <c r="H46" s="16">
        <f t="shared" si="2"/>
        <v>0.009178240740740744</v>
      </c>
      <c r="I46" s="16">
        <f>F46-INDEX($F$4:$F$238,MATCH(D46,$D$4:$D$238,0))</f>
        <v>0.009178240740740744</v>
      </c>
    </row>
    <row r="47" spans="1:9" s="6" customFormat="1" ht="15" customHeight="1">
      <c r="A47" s="12">
        <v>44</v>
      </c>
      <c r="B47" s="13" t="s">
        <v>75</v>
      </c>
      <c r="C47" s="13" t="s">
        <v>76</v>
      </c>
      <c r="D47" s="12" t="s">
        <v>15</v>
      </c>
      <c r="E47" s="13" t="s">
        <v>30</v>
      </c>
      <c r="F47" s="32">
        <v>0.03096064814814815</v>
      </c>
      <c r="G47" s="12" t="str">
        <f t="shared" si="0"/>
        <v>4.28/km</v>
      </c>
      <c r="H47" s="16">
        <f t="shared" si="2"/>
        <v>0.009178240740740744</v>
      </c>
      <c r="I47" s="16">
        <f>F47-INDEX($F$4:$F$238,MATCH(D47,$D$4:$D$238,0))</f>
        <v>0.0032638888888888926</v>
      </c>
    </row>
    <row r="48" spans="1:9" s="6" customFormat="1" ht="15" customHeight="1">
      <c r="A48" s="12">
        <v>45</v>
      </c>
      <c r="B48" s="13" t="s">
        <v>182</v>
      </c>
      <c r="C48" s="13" t="s">
        <v>183</v>
      </c>
      <c r="D48" s="12" t="s">
        <v>19</v>
      </c>
      <c r="E48" s="13" t="s">
        <v>77</v>
      </c>
      <c r="F48" s="32">
        <v>0.03116898148148148</v>
      </c>
      <c r="G48" s="12" t="str">
        <f t="shared" si="0"/>
        <v>4.29/km</v>
      </c>
      <c r="H48" s="16">
        <f t="shared" si="2"/>
        <v>0.009386574074074075</v>
      </c>
      <c r="I48" s="16">
        <f>F48-INDEX($F$4:$F$238,MATCH(D48,$D$4:$D$238,0))</f>
        <v>0.009247685185185185</v>
      </c>
    </row>
    <row r="49" spans="1:9" s="6" customFormat="1" ht="15" customHeight="1">
      <c r="A49" s="12">
        <v>46</v>
      </c>
      <c r="B49" s="13" t="s">
        <v>184</v>
      </c>
      <c r="C49" s="13" t="s">
        <v>33</v>
      </c>
      <c r="D49" s="12" t="s">
        <v>11</v>
      </c>
      <c r="E49" s="13" t="s">
        <v>62</v>
      </c>
      <c r="F49" s="32">
        <v>0.031215277777777783</v>
      </c>
      <c r="G49" s="12" t="str">
        <f t="shared" si="0"/>
        <v>4.30/km</v>
      </c>
      <c r="H49" s="16">
        <f t="shared" si="2"/>
        <v>0.009432870370370376</v>
      </c>
      <c r="I49" s="16">
        <f>F49-INDEX($F$4:$F$238,MATCH(D49,$D$4:$D$238,0))</f>
        <v>0.009432870370370376</v>
      </c>
    </row>
    <row r="50" spans="1:9" s="6" customFormat="1" ht="15" customHeight="1">
      <c r="A50" s="12">
        <v>47</v>
      </c>
      <c r="B50" s="13" t="s">
        <v>185</v>
      </c>
      <c r="C50" s="13" t="s">
        <v>186</v>
      </c>
      <c r="D50" s="12" t="s">
        <v>16</v>
      </c>
      <c r="E50" s="13" t="s">
        <v>34</v>
      </c>
      <c r="F50" s="32">
        <v>0.0312962962962963</v>
      </c>
      <c r="G50" s="12" t="str">
        <f t="shared" si="0"/>
        <v>4.30/km</v>
      </c>
      <c r="H50" s="16">
        <f t="shared" si="2"/>
        <v>0.009513888888888895</v>
      </c>
      <c r="I50" s="16">
        <f>F50-INDEX($F$4:$F$238,MATCH(D50,$D$4:$D$238,0))</f>
        <v>0.0048263888888888905</v>
      </c>
    </row>
    <row r="51" spans="1:9" s="6" customFormat="1" ht="15" customHeight="1">
      <c r="A51" s="12">
        <v>48</v>
      </c>
      <c r="B51" s="13" t="s">
        <v>78</v>
      </c>
      <c r="C51" s="13" t="s">
        <v>79</v>
      </c>
      <c r="D51" s="12" t="s">
        <v>17</v>
      </c>
      <c r="E51" s="13" t="s">
        <v>30</v>
      </c>
      <c r="F51" s="32">
        <v>0.03141203703703704</v>
      </c>
      <c r="G51" s="12" t="str">
        <f t="shared" si="0"/>
        <v>4.31/km</v>
      </c>
      <c r="H51" s="16">
        <f t="shared" si="2"/>
        <v>0.00962962962962963</v>
      </c>
      <c r="I51" s="16">
        <f>F51-INDEX($F$4:$F$238,MATCH(D51,$D$4:$D$238,0))</f>
        <v>0.008148148148148147</v>
      </c>
    </row>
    <row r="52" spans="1:9" s="6" customFormat="1" ht="15" customHeight="1">
      <c r="A52" s="12">
        <v>49</v>
      </c>
      <c r="B52" s="13" t="s">
        <v>73</v>
      </c>
      <c r="C52" s="13" t="s">
        <v>74</v>
      </c>
      <c r="D52" s="12" t="s">
        <v>17</v>
      </c>
      <c r="E52" s="13" t="s">
        <v>62</v>
      </c>
      <c r="F52" s="32">
        <v>0.03153935185185185</v>
      </c>
      <c r="G52" s="12" t="str">
        <f t="shared" si="0"/>
        <v>4.33/km</v>
      </c>
      <c r="H52" s="16">
        <f t="shared" si="2"/>
        <v>0.009756944444444447</v>
      </c>
      <c r="I52" s="16">
        <f>F52-INDEX($F$4:$F$238,MATCH(D52,$D$4:$D$238,0))</f>
        <v>0.008275462962962964</v>
      </c>
    </row>
    <row r="53" spans="1:9" s="8" customFormat="1" ht="15" customHeight="1">
      <c r="A53" s="12">
        <v>50</v>
      </c>
      <c r="B53" s="13" t="s">
        <v>187</v>
      </c>
      <c r="C53" s="13" t="s">
        <v>124</v>
      </c>
      <c r="D53" s="12" t="s">
        <v>16</v>
      </c>
      <c r="E53" s="13" t="s">
        <v>30</v>
      </c>
      <c r="F53" s="32">
        <v>0.031956018518518516</v>
      </c>
      <c r="G53" s="12" t="str">
        <f t="shared" si="0"/>
        <v>4.36/km</v>
      </c>
      <c r="H53" s="16">
        <f t="shared" si="2"/>
        <v>0.010173611111111109</v>
      </c>
      <c r="I53" s="16">
        <f>F53-INDEX($F$4:$F$238,MATCH(D53,$D$4:$D$238,0))</f>
        <v>0.005486111111111105</v>
      </c>
    </row>
    <row r="54" spans="1:9" s="6" customFormat="1" ht="15" customHeight="1">
      <c r="A54" s="12">
        <v>51</v>
      </c>
      <c r="B54" s="13" t="s">
        <v>136</v>
      </c>
      <c r="C54" s="13" t="s">
        <v>137</v>
      </c>
      <c r="D54" s="12" t="s">
        <v>56</v>
      </c>
      <c r="E54" s="13" t="s">
        <v>34</v>
      </c>
      <c r="F54" s="32">
        <v>0.032060185185185185</v>
      </c>
      <c r="G54" s="12" t="str">
        <f t="shared" si="0"/>
        <v>4.37/km</v>
      </c>
      <c r="H54" s="16">
        <f t="shared" si="2"/>
        <v>0.010277777777777778</v>
      </c>
      <c r="I54" s="16">
        <f>F54-INDEX($F$4:$F$238,MATCH(D54,$D$4:$D$238,0))</f>
        <v>0.0037615740740740734</v>
      </c>
    </row>
    <row r="55" spans="1:9" s="6" customFormat="1" ht="15" customHeight="1">
      <c r="A55" s="12">
        <v>52</v>
      </c>
      <c r="B55" s="13" t="s">
        <v>188</v>
      </c>
      <c r="C55" s="13" t="s">
        <v>33</v>
      </c>
      <c r="D55" s="12" t="s">
        <v>11</v>
      </c>
      <c r="E55" s="13" t="s">
        <v>34</v>
      </c>
      <c r="F55" s="32">
        <v>0.03215277777777777</v>
      </c>
      <c r="G55" s="12" t="str">
        <f t="shared" si="0"/>
        <v>4.38/km</v>
      </c>
      <c r="H55" s="16">
        <f t="shared" si="2"/>
        <v>0.010370370370370367</v>
      </c>
      <c r="I55" s="16">
        <f>F55-INDEX($F$4:$F$238,MATCH(D55,$D$4:$D$238,0))</f>
        <v>0.010370370370370367</v>
      </c>
    </row>
    <row r="56" spans="1:9" s="6" customFormat="1" ht="15" customHeight="1">
      <c r="A56" s="12">
        <v>53</v>
      </c>
      <c r="B56" s="13" t="s">
        <v>63</v>
      </c>
      <c r="C56" s="13" t="s">
        <v>64</v>
      </c>
      <c r="D56" s="12" t="s">
        <v>14</v>
      </c>
      <c r="E56" s="13" t="s">
        <v>34</v>
      </c>
      <c r="F56" s="32">
        <v>0.03231481481481482</v>
      </c>
      <c r="G56" s="12" t="str">
        <f t="shared" si="0"/>
        <v>4.39/km</v>
      </c>
      <c r="H56" s="16">
        <f t="shared" si="2"/>
        <v>0.01053240740740741</v>
      </c>
      <c r="I56" s="16">
        <f>F56-INDEX($F$4:$F$238,MATCH(D56,$D$4:$D$238,0))</f>
        <v>0.006747685185185183</v>
      </c>
    </row>
    <row r="57" spans="1:9" s="6" customFormat="1" ht="15" customHeight="1">
      <c r="A57" s="12">
        <v>54</v>
      </c>
      <c r="B57" s="13" t="s">
        <v>121</v>
      </c>
      <c r="C57" s="13" t="s">
        <v>66</v>
      </c>
      <c r="D57" s="12" t="s">
        <v>15</v>
      </c>
      <c r="E57" s="13" t="s">
        <v>31</v>
      </c>
      <c r="F57" s="32">
        <v>0.03260416666666667</v>
      </c>
      <c r="G57" s="12" t="str">
        <f t="shared" si="0"/>
        <v>4.42/km</v>
      </c>
      <c r="H57" s="16">
        <f t="shared" si="2"/>
        <v>0.010821759259259264</v>
      </c>
      <c r="I57" s="16">
        <f>F57-INDEX($F$4:$F$238,MATCH(D57,$D$4:$D$238,0))</f>
        <v>0.004907407407407412</v>
      </c>
    </row>
    <row r="58" spans="1:9" s="6" customFormat="1" ht="15" customHeight="1">
      <c r="A58" s="12">
        <v>55</v>
      </c>
      <c r="B58" s="13" t="s">
        <v>87</v>
      </c>
      <c r="C58" s="13" t="s">
        <v>88</v>
      </c>
      <c r="D58" s="12" t="s">
        <v>14</v>
      </c>
      <c r="E58" s="13" t="s">
        <v>34</v>
      </c>
      <c r="F58" s="32">
        <v>0.03269675925925926</v>
      </c>
      <c r="G58" s="12" t="str">
        <f t="shared" si="0"/>
        <v>4.43/km</v>
      </c>
      <c r="H58" s="16">
        <f t="shared" si="2"/>
        <v>0.010914351851851852</v>
      </c>
      <c r="I58" s="16">
        <f>F58-INDEX($F$4:$F$238,MATCH(D58,$D$4:$D$238,0))</f>
        <v>0.007129629629629625</v>
      </c>
    </row>
    <row r="59" spans="1:9" s="6" customFormat="1" ht="15" customHeight="1">
      <c r="A59" s="12">
        <v>56</v>
      </c>
      <c r="B59" s="13" t="s">
        <v>189</v>
      </c>
      <c r="C59" s="13" t="s">
        <v>190</v>
      </c>
      <c r="D59" s="12" t="s">
        <v>85</v>
      </c>
      <c r="E59" s="13" t="s">
        <v>31</v>
      </c>
      <c r="F59" s="32">
        <v>0.03300925925925926</v>
      </c>
      <c r="G59" s="12" t="str">
        <f t="shared" si="0"/>
        <v>4.45/km</v>
      </c>
      <c r="H59" s="16">
        <f t="shared" si="2"/>
        <v>0.011226851851851852</v>
      </c>
      <c r="I59" s="16">
        <f>F59-INDEX($F$4:$F$238,MATCH(D59,$D$4:$D$238,0))</f>
        <v>0</v>
      </c>
    </row>
    <row r="60" spans="1:9" s="6" customFormat="1" ht="15" customHeight="1">
      <c r="A60" s="12">
        <v>57</v>
      </c>
      <c r="B60" s="13" t="s">
        <v>138</v>
      </c>
      <c r="C60" s="13" t="s">
        <v>139</v>
      </c>
      <c r="D60" s="12" t="s">
        <v>56</v>
      </c>
      <c r="E60" s="13" t="s">
        <v>34</v>
      </c>
      <c r="F60" s="32">
        <v>0.033483796296296296</v>
      </c>
      <c r="G60" s="12" t="str">
        <f t="shared" si="0"/>
        <v>4.49/km</v>
      </c>
      <c r="H60" s="16">
        <f t="shared" si="2"/>
        <v>0.01170138888888889</v>
      </c>
      <c r="I60" s="16">
        <f>F60-INDEX($F$4:$F$238,MATCH(D60,$D$4:$D$238,0))</f>
        <v>0.005185185185185185</v>
      </c>
    </row>
    <row r="61" spans="1:9" s="6" customFormat="1" ht="15" customHeight="1">
      <c r="A61" s="12">
        <v>58</v>
      </c>
      <c r="B61" s="13" t="s">
        <v>28</v>
      </c>
      <c r="C61" s="13" t="s">
        <v>84</v>
      </c>
      <c r="D61" s="12" t="s">
        <v>85</v>
      </c>
      <c r="E61" s="13" t="s">
        <v>30</v>
      </c>
      <c r="F61" s="32">
        <v>0.03357638888888889</v>
      </c>
      <c r="G61" s="12" t="str">
        <f t="shared" si="0"/>
        <v>4.50/km</v>
      </c>
      <c r="H61" s="16">
        <f t="shared" si="2"/>
        <v>0.011793981481481485</v>
      </c>
      <c r="I61" s="16">
        <f>F61-INDEX($F$4:$F$238,MATCH(D61,$D$4:$D$238,0))</f>
        <v>0.0005671296296296327</v>
      </c>
    </row>
    <row r="62" spans="1:9" s="6" customFormat="1" ht="15" customHeight="1">
      <c r="A62" s="12">
        <v>59</v>
      </c>
      <c r="B62" s="13" t="s">
        <v>68</v>
      </c>
      <c r="C62" s="13" t="s">
        <v>89</v>
      </c>
      <c r="D62" s="12" t="s">
        <v>11</v>
      </c>
      <c r="E62" s="13" t="s">
        <v>26</v>
      </c>
      <c r="F62" s="32">
        <v>0.03395833333333333</v>
      </c>
      <c r="G62" s="12" t="str">
        <f t="shared" si="0"/>
        <v>4.53/km</v>
      </c>
      <c r="H62" s="16">
        <f t="shared" si="2"/>
        <v>0.012175925925925927</v>
      </c>
      <c r="I62" s="16">
        <f>F62-INDEX($F$4:$F$238,MATCH(D62,$D$4:$D$238,0))</f>
        <v>0.012175925925925927</v>
      </c>
    </row>
    <row r="63" spans="1:9" s="6" customFormat="1" ht="15" customHeight="1">
      <c r="A63" s="12">
        <v>60</v>
      </c>
      <c r="B63" s="13" t="s">
        <v>80</v>
      </c>
      <c r="C63" s="13" t="s">
        <v>81</v>
      </c>
      <c r="D63" s="12" t="s">
        <v>82</v>
      </c>
      <c r="E63" s="13" t="s">
        <v>30</v>
      </c>
      <c r="F63" s="32">
        <v>0.03454861111111111</v>
      </c>
      <c r="G63" s="12" t="str">
        <f t="shared" si="0"/>
        <v>4.59/km</v>
      </c>
      <c r="H63" s="16">
        <f t="shared" si="2"/>
        <v>0.012766203703703707</v>
      </c>
      <c r="I63" s="16">
        <f>F63-INDEX($F$4:$F$238,MATCH(D63,$D$4:$D$238,0))</f>
        <v>0</v>
      </c>
    </row>
    <row r="64" spans="1:9" s="6" customFormat="1" ht="15" customHeight="1">
      <c r="A64" s="12">
        <v>61</v>
      </c>
      <c r="B64" s="13" t="s">
        <v>86</v>
      </c>
      <c r="C64" s="13" t="s">
        <v>66</v>
      </c>
      <c r="D64" s="12" t="s">
        <v>15</v>
      </c>
      <c r="E64" s="13" t="s">
        <v>34</v>
      </c>
      <c r="F64" s="32">
        <v>0.03467592592592592</v>
      </c>
      <c r="G64" s="12" t="str">
        <f t="shared" si="0"/>
        <v>4.60/km</v>
      </c>
      <c r="H64" s="16">
        <f t="shared" si="2"/>
        <v>0.012893518518518516</v>
      </c>
      <c r="I64" s="16">
        <f>F64-INDEX($F$4:$F$238,MATCH(D64,$D$4:$D$238,0))</f>
        <v>0.006979166666666665</v>
      </c>
    </row>
    <row r="65" spans="1:9" s="6" customFormat="1" ht="15" customHeight="1">
      <c r="A65" s="12">
        <v>62</v>
      </c>
      <c r="B65" s="13" t="s">
        <v>86</v>
      </c>
      <c r="C65" s="13" t="s">
        <v>191</v>
      </c>
      <c r="D65" s="12" t="s">
        <v>19</v>
      </c>
      <c r="E65" s="13" t="s">
        <v>34</v>
      </c>
      <c r="F65" s="32">
        <v>0.03467592592592592</v>
      </c>
      <c r="G65" s="12" t="str">
        <f t="shared" si="0"/>
        <v>4.60/km</v>
      </c>
      <c r="H65" s="16">
        <f t="shared" si="2"/>
        <v>0.012893518518518516</v>
      </c>
      <c r="I65" s="16">
        <f>F65-INDEX($F$4:$F$238,MATCH(D65,$D$4:$D$238,0))</f>
        <v>0.012754629629629626</v>
      </c>
    </row>
    <row r="66" spans="1:9" s="6" customFormat="1" ht="15" customHeight="1">
      <c r="A66" s="12">
        <v>63</v>
      </c>
      <c r="B66" s="13" t="s">
        <v>142</v>
      </c>
      <c r="C66" s="13" t="s">
        <v>135</v>
      </c>
      <c r="D66" s="12" t="s">
        <v>12</v>
      </c>
      <c r="E66" s="13" t="s">
        <v>143</v>
      </c>
      <c r="F66" s="32">
        <v>0.03479166666666667</v>
      </c>
      <c r="G66" s="12" t="str">
        <f t="shared" si="0"/>
        <v>5.01/km</v>
      </c>
      <c r="H66" s="16">
        <f t="shared" si="2"/>
        <v>0.013009259259259266</v>
      </c>
      <c r="I66" s="16">
        <f>F66-INDEX($F$4:$F$238,MATCH(D66,$D$4:$D$238,0))</f>
        <v>0.008067129629629636</v>
      </c>
    </row>
    <row r="67" spans="1:9" s="6" customFormat="1" ht="15" customHeight="1">
      <c r="A67" s="12">
        <v>64</v>
      </c>
      <c r="B67" s="13" t="s">
        <v>140</v>
      </c>
      <c r="C67" s="13" t="s">
        <v>141</v>
      </c>
      <c r="D67" s="12" t="s">
        <v>13</v>
      </c>
      <c r="E67" s="13" t="s">
        <v>31</v>
      </c>
      <c r="F67" s="32">
        <v>0.03497685185185185</v>
      </c>
      <c r="G67" s="12" t="str">
        <f t="shared" si="0"/>
        <v>5.02/km</v>
      </c>
      <c r="H67" s="16">
        <f t="shared" si="2"/>
        <v>0.013194444444444443</v>
      </c>
      <c r="I67" s="16">
        <f>F67-INDEX($F$4:$F$238,MATCH(D67,$D$4:$D$238,0))</f>
        <v>0.01038194444444444</v>
      </c>
    </row>
    <row r="68" spans="1:9" s="6" customFormat="1" ht="15" customHeight="1">
      <c r="A68" s="12">
        <v>65</v>
      </c>
      <c r="B68" s="13" t="s">
        <v>192</v>
      </c>
      <c r="C68" s="13" t="s">
        <v>66</v>
      </c>
      <c r="D68" s="12" t="s">
        <v>16</v>
      </c>
      <c r="E68" s="13" t="s">
        <v>31</v>
      </c>
      <c r="F68" s="32">
        <v>0.035104166666666665</v>
      </c>
      <c r="G68" s="12" t="str">
        <f aca="true" t="shared" si="3" ref="G68:G88">TEXT(INT((HOUR(F68)*3600+MINUTE(F68)*60+SECOND(F68))/$I$2/60),"0")&amp;"."&amp;TEXT(MOD((HOUR(F68)*3600+MINUTE(F68)*60+SECOND(F68))/$I$2,60),"00")&amp;"/km"</f>
        <v>5.03/km</v>
      </c>
      <c r="H68" s="16">
        <f t="shared" si="2"/>
        <v>0.013321759259259259</v>
      </c>
      <c r="I68" s="16">
        <f>F68-INDEX($F$4:$F$238,MATCH(D68,$D$4:$D$238,0))</f>
        <v>0.008634259259259255</v>
      </c>
    </row>
    <row r="69" spans="1:9" s="6" customFormat="1" ht="15" customHeight="1">
      <c r="A69" s="12">
        <v>66</v>
      </c>
      <c r="B69" s="13" t="s">
        <v>65</v>
      </c>
      <c r="C69" s="13" t="s">
        <v>193</v>
      </c>
      <c r="D69" s="12" t="s">
        <v>85</v>
      </c>
      <c r="E69" s="13" t="s">
        <v>34</v>
      </c>
      <c r="F69" s="32">
        <v>0.03521990740740741</v>
      </c>
      <c r="G69" s="12" t="str">
        <f t="shared" si="3"/>
        <v>5.04/km</v>
      </c>
      <c r="H69" s="16">
        <f t="shared" si="2"/>
        <v>0.013437500000000002</v>
      </c>
      <c r="I69" s="16">
        <f>F69-INDEX($F$4:$F$238,MATCH(D69,$D$4:$D$238,0))</f>
        <v>0.002210648148148149</v>
      </c>
    </row>
    <row r="70" spans="1:9" s="6" customFormat="1" ht="15" customHeight="1">
      <c r="A70" s="12">
        <v>67</v>
      </c>
      <c r="B70" s="13" t="s">
        <v>145</v>
      </c>
      <c r="C70" s="13" t="s">
        <v>113</v>
      </c>
      <c r="D70" s="12" t="s">
        <v>16</v>
      </c>
      <c r="E70" s="13" t="s">
        <v>62</v>
      </c>
      <c r="F70" s="32">
        <v>0.035243055555555555</v>
      </c>
      <c r="G70" s="12" t="str">
        <f t="shared" si="3"/>
        <v>5.05/km</v>
      </c>
      <c r="H70" s="16">
        <f t="shared" si="2"/>
        <v>0.013460648148148149</v>
      </c>
      <c r="I70" s="16">
        <f>F70-INDEX($F$4:$F$238,MATCH(D70,$D$4:$D$238,0))</f>
        <v>0.008773148148148145</v>
      </c>
    </row>
    <row r="71" spans="1:9" s="6" customFormat="1" ht="15" customHeight="1">
      <c r="A71" s="12">
        <v>68</v>
      </c>
      <c r="B71" s="13" t="s">
        <v>93</v>
      </c>
      <c r="C71" s="13" t="s">
        <v>94</v>
      </c>
      <c r="D71" s="12" t="s">
        <v>15</v>
      </c>
      <c r="E71" s="13" t="s">
        <v>31</v>
      </c>
      <c r="F71" s="32">
        <v>0.0359837962962963</v>
      </c>
      <c r="G71" s="12" t="str">
        <f t="shared" si="3"/>
        <v>5.11/km</v>
      </c>
      <c r="H71" s="16">
        <f t="shared" si="2"/>
        <v>0.014201388888888892</v>
      </c>
      <c r="I71" s="16">
        <f>F71-INDEX($F$4:$F$238,MATCH(D71,$D$4:$D$238,0))</f>
        <v>0.00828703703703704</v>
      </c>
    </row>
    <row r="72" spans="1:9" s="6" customFormat="1" ht="15" customHeight="1">
      <c r="A72" s="12">
        <v>69</v>
      </c>
      <c r="B72" s="13" t="s">
        <v>100</v>
      </c>
      <c r="C72" s="13" t="s">
        <v>67</v>
      </c>
      <c r="D72" s="12" t="s">
        <v>15</v>
      </c>
      <c r="E72" s="13" t="s">
        <v>31</v>
      </c>
      <c r="F72" s="32">
        <v>0.03621527777777778</v>
      </c>
      <c r="G72" s="12" t="str">
        <f t="shared" si="3"/>
        <v>5.13/km</v>
      </c>
      <c r="H72" s="16">
        <f t="shared" si="2"/>
        <v>0.01443287037037037</v>
      </c>
      <c r="I72" s="16">
        <f>F72-INDEX($F$4:$F$238,MATCH(D72,$D$4:$D$238,0))</f>
        <v>0.008518518518518519</v>
      </c>
    </row>
    <row r="73" spans="1:9" s="6" customFormat="1" ht="15" customHeight="1">
      <c r="A73" s="12">
        <v>70</v>
      </c>
      <c r="B73" s="13" t="s">
        <v>97</v>
      </c>
      <c r="C73" s="13" t="s">
        <v>47</v>
      </c>
      <c r="D73" s="12" t="s">
        <v>11</v>
      </c>
      <c r="E73" s="13" t="s">
        <v>34</v>
      </c>
      <c r="F73" s="32">
        <v>0.03636574074074074</v>
      </c>
      <c r="G73" s="12" t="str">
        <f t="shared" si="3"/>
        <v>5.14/km</v>
      </c>
      <c r="H73" s="16">
        <f t="shared" si="2"/>
        <v>0.014583333333333334</v>
      </c>
      <c r="I73" s="16">
        <f>F73-INDEX($F$4:$F$238,MATCH(D73,$D$4:$D$238,0))</f>
        <v>0.014583333333333334</v>
      </c>
    </row>
    <row r="74" spans="1:9" s="6" customFormat="1" ht="15" customHeight="1">
      <c r="A74" s="12">
        <v>71</v>
      </c>
      <c r="B74" s="13" t="s">
        <v>90</v>
      </c>
      <c r="C74" s="13" t="s">
        <v>91</v>
      </c>
      <c r="D74" s="12" t="s">
        <v>92</v>
      </c>
      <c r="E74" s="13" t="s">
        <v>49</v>
      </c>
      <c r="F74" s="32">
        <v>0.03657407407407407</v>
      </c>
      <c r="G74" s="12" t="str">
        <f t="shared" si="3"/>
        <v>5.16/km</v>
      </c>
      <c r="H74" s="16">
        <f t="shared" si="2"/>
        <v>0.014791666666666665</v>
      </c>
      <c r="I74" s="16">
        <f>F74-INDEX($F$4:$F$238,MATCH(D74,$D$4:$D$238,0))</f>
        <v>0</v>
      </c>
    </row>
    <row r="75" spans="1:9" s="6" customFormat="1" ht="15" customHeight="1">
      <c r="A75" s="12">
        <v>72</v>
      </c>
      <c r="B75" s="13" t="s">
        <v>129</v>
      </c>
      <c r="C75" s="13" t="s">
        <v>194</v>
      </c>
      <c r="D75" s="12" t="s">
        <v>16</v>
      </c>
      <c r="E75" s="13" t="s">
        <v>195</v>
      </c>
      <c r="F75" s="32">
        <v>0.03695601851851852</v>
      </c>
      <c r="G75" s="12" t="str">
        <f t="shared" si="3"/>
        <v>5.19/km</v>
      </c>
      <c r="H75" s="16">
        <f t="shared" si="2"/>
        <v>0.015173611111111113</v>
      </c>
      <c r="I75" s="16">
        <f>F75-INDEX($F$4:$F$238,MATCH(D75,$D$4:$D$238,0))</f>
        <v>0.01048611111111111</v>
      </c>
    </row>
    <row r="76" spans="1:9" s="6" customFormat="1" ht="15" customHeight="1">
      <c r="A76" s="12">
        <v>73</v>
      </c>
      <c r="B76" s="13" t="s">
        <v>95</v>
      </c>
      <c r="C76" s="13" t="s">
        <v>96</v>
      </c>
      <c r="D76" s="12" t="s">
        <v>82</v>
      </c>
      <c r="E76" s="13" t="s">
        <v>49</v>
      </c>
      <c r="F76" s="32">
        <v>0.0375</v>
      </c>
      <c r="G76" s="12" t="str">
        <f t="shared" si="3"/>
        <v>5.24/km</v>
      </c>
      <c r="H76" s="16">
        <f t="shared" si="2"/>
        <v>0.015717592592592592</v>
      </c>
      <c r="I76" s="16">
        <f>F76-INDEX($F$4:$F$238,MATCH(D76,$D$4:$D$238,0))</f>
        <v>0.0029513888888888853</v>
      </c>
    </row>
    <row r="77" spans="1:9" s="6" customFormat="1" ht="15" customHeight="1">
      <c r="A77" s="12">
        <v>74</v>
      </c>
      <c r="B77" s="13" t="s">
        <v>148</v>
      </c>
      <c r="C77" s="13" t="s">
        <v>144</v>
      </c>
      <c r="D77" s="12" t="s">
        <v>56</v>
      </c>
      <c r="E77" s="13" t="s">
        <v>131</v>
      </c>
      <c r="F77" s="32">
        <v>0.038125</v>
      </c>
      <c r="G77" s="12" t="str">
        <f t="shared" si="3"/>
        <v>5.29/km</v>
      </c>
      <c r="H77" s="16">
        <f t="shared" si="2"/>
        <v>0.016342592592592593</v>
      </c>
      <c r="I77" s="16">
        <f>F77-INDEX($F$4:$F$238,MATCH(D77,$D$4:$D$238,0))</f>
        <v>0.009826388888888888</v>
      </c>
    </row>
    <row r="78" spans="1:9" s="6" customFormat="1" ht="15" customHeight="1">
      <c r="A78" s="12">
        <v>75</v>
      </c>
      <c r="B78" s="13" t="s">
        <v>146</v>
      </c>
      <c r="C78" s="13" t="s">
        <v>123</v>
      </c>
      <c r="D78" s="12" t="s">
        <v>82</v>
      </c>
      <c r="E78" s="13" t="s">
        <v>147</v>
      </c>
      <c r="F78" s="32">
        <v>0.03826388888888889</v>
      </c>
      <c r="G78" s="12" t="str">
        <f t="shared" si="3"/>
        <v>5.31/km</v>
      </c>
      <c r="H78" s="16">
        <f t="shared" si="2"/>
        <v>0.016481481481481482</v>
      </c>
      <c r="I78" s="16">
        <f>F78-INDEX($F$4:$F$238,MATCH(D78,$D$4:$D$238,0))</f>
        <v>0.0037152777777777757</v>
      </c>
    </row>
    <row r="79" spans="1:9" s="6" customFormat="1" ht="15" customHeight="1">
      <c r="A79" s="12">
        <v>76</v>
      </c>
      <c r="B79" s="13" t="s">
        <v>101</v>
      </c>
      <c r="C79" s="13" t="s">
        <v>102</v>
      </c>
      <c r="D79" s="12" t="s">
        <v>85</v>
      </c>
      <c r="E79" s="13" t="s">
        <v>37</v>
      </c>
      <c r="F79" s="32">
        <v>0.039375</v>
      </c>
      <c r="G79" s="12" t="str">
        <f t="shared" si="3"/>
        <v>5.40/km</v>
      </c>
      <c r="H79" s="16">
        <f t="shared" si="2"/>
        <v>0.017592592592592594</v>
      </c>
      <c r="I79" s="16">
        <f>F79-INDEX($F$4:$F$238,MATCH(D79,$D$4:$D$238,0))</f>
        <v>0.006365740740740741</v>
      </c>
    </row>
    <row r="80" spans="1:9" s="8" customFormat="1" ht="15" customHeight="1">
      <c r="A80" s="12">
        <v>77</v>
      </c>
      <c r="B80" s="13" t="s">
        <v>130</v>
      </c>
      <c r="C80" s="13" t="s">
        <v>196</v>
      </c>
      <c r="D80" s="12" t="s">
        <v>11</v>
      </c>
      <c r="E80" s="13" t="s">
        <v>131</v>
      </c>
      <c r="F80" s="32">
        <v>0.039942129629629626</v>
      </c>
      <c r="G80" s="12" t="str">
        <f t="shared" si="3"/>
        <v>5.45/km</v>
      </c>
      <c r="H80" s="16">
        <f t="shared" si="2"/>
        <v>0.01815972222222222</v>
      </c>
      <c r="I80" s="16">
        <f>F80-INDEX($F$4:$F$238,MATCH(D80,$D$4:$D$238,0))</f>
        <v>0.01815972222222222</v>
      </c>
    </row>
    <row r="81" spans="1:9" s="6" customFormat="1" ht="15" customHeight="1">
      <c r="A81" s="12">
        <v>78</v>
      </c>
      <c r="B81" s="13" t="s">
        <v>130</v>
      </c>
      <c r="C81" s="13" t="s">
        <v>149</v>
      </c>
      <c r="D81" s="12" t="s">
        <v>12</v>
      </c>
      <c r="E81" s="13" t="s">
        <v>131</v>
      </c>
      <c r="F81" s="32">
        <v>0.04002314814814815</v>
      </c>
      <c r="G81" s="12" t="str">
        <f t="shared" si="3"/>
        <v>5.46/km</v>
      </c>
      <c r="H81" s="16">
        <f t="shared" si="2"/>
        <v>0.01824074074074074</v>
      </c>
      <c r="I81" s="16">
        <f>F81-INDEX($F$4:$F$238,MATCH(D81,$D$4:$D$238,0))</f>
        <v>0.013298611111111112</v>
      </c>
    </row>
    <row r="82" spans="1:9" s="6" customFormat="1" ht="15" customHeight="1">
      <c r="A82" s="12">
        <v>79</v>
      </c>
      <c r="B82" s="13" t="s">
        <v>98</v>
      </c>
      <c r="C82" s="13" t="s">
        <v>99</v>
      </c>
      <c r="D82" s="12" t="s">
        <v>82</v>
      </c>
      <c r="E82" s="13" t="s">
        <v>62</v>
      </c>
      <c r="F82" s="32">
        <v>0.040138888888888884</v>
      </c>
      <c r="G82" s="12" t="str">
        <f t="shared" si="3"/>
        <v>5.47/km</v>
      </c>
      <c r="H82" s="16">
        <f t="shared" si="2"/>
        <v>0.018356481481481477</v>
      </c>
      <c r="I82" s="16">
        <f>F82-INDEX($F$4:$F$238,MATCH(D82,$D$4:$D$238,0))</f>
        <v>0.00559027777777777</v>
      </c>
    </row>
    <row r="83" spans="1:9" s="6" customFormat="1" ht="15" customHeight="1">
      <c r="A83" s="12">
        <v>80</v>
      </c>
      <c r="B83" s="13" t="s">
        <v>197</v>
      </c>
      <c r="C83" s="13" t="s">
        <v>198</v>
      </c>
      <c r="D83" s="12" t="s">
        <v>14</v>
      </c>
      <c r="E83" s="13" t="s">
        <v>37</v>
      </c>
      <c r="F83" s="32">
        <v>0.04056712962962963</v>
      </c>
      <c r="G83" s="12" t="str">
        <f t="shared" si="3"/>
        <v>5.51/km</v>
      </c>
      <c r="H83" s="16">
        <f t="shared" si="2"/>
        <v>0.01878472222222222</v>
      </c>
      <c r="I83" s="16">
        <f>F83-INDEX($F$4:$F$238,MATCH(D83,$D$4:$D$238,0))</f>
        <v>0.014999999999999993</v>
      </c>
    </row>
    <row r="84" spans="1:9" ht="15" customHeight="1">
      <c r="A84" s="12">
        <v>81</v>
      </c>
      <c r="B84" s="13" t="s">
        <v>103</v>
      </c>
      <c r="C84" s="13" t="s">
        <v>104</v>
      </c>
      <c r="D84" s="12" t="s">
        <v>105</v>
      </c>
      <c r="E84" s="13" t="s">
        <v>106</v>
      </c>
      <c r="F84" s="32">
        <v>0.04085648148148149</v>
      </c>
      <c r="G84" s="12" t="str">
        <f t="shared" si="3"/>
        <v>5.53/km</v>
      </c>
      <c r="H84" s="16">
        <f t="shared" si="2"/>
        <v>0.01907407407407408</v>
      </c>
      <c r="I84" s="16">
        <f>F84-INDEX($F$4:$F$238,MATCH(D84,$D$4:$D$238,0))</f>
        <v>0</v>
      </c>
    </row>
    <row r="85" spans="1:9" ht="15" customHeight="1">
      <c r="A85" s="12">
        <v>82</v>
      </c>
      <c r="B85" s="13" t="s">
        <v>199</v>
      </c>
      <c r="C85" s="13" t="s">
        <v>200</v>
      </c>
      <c r="D85" s="12" t="s">
        <v>56</v>
      </c>
      <c r="E85" s="13" t="s">
        <v>62</v>
      </c>
      <c r="F85" s="32">
        <v>0.04181712962962963</v>
      </c>
      <c r="G85" s="12" t="str">
        <f t="shared" si="3"/>
        <v>6.01/km</v>
      </c>
      <c r="H85" s="16">
        <f t="shared" si="2"/>
        <v>0.02003472222222222</v>
      </c>
      <c r="I85" s="16">
        <f>F85-INDEX($F$4:$F$238,MATCH(D85,$D$4:$D$238,0))</f>
        <v>0.013518518518518517</v>
      </c>
    </row>
    <row r="86" spans="1:9" ht="15" customHeight="1">
      <c r="A86" s="12">
        <v>83</v>
      </c>
      <c r="B86" s="13" t="s">
        <v>107</v>
      </c>
      <c r="C86" s="13" t="s">
        <v>76</v>
      </c>
      <c r="D86" s="12" t="s">
        <v>12</v>
      </c>
      <c r="E86" s="13" t="s">
        <v>106</v>
      </c>
      <c r="F86" s="32">
        <v>0.041875</v>
      </c>
      <c r="G86" s="12" t="str">
        <f t="shared" si="3"/>
        <v>6.02/km</v>
      </c>
      <c r="H86" s="16">
        <f>F86-$F$4</f>
        <v>0.020092592592592596</v>
      </c>
      <c r="I86" s="16">
        <f>F86-INDEX($F$4:$F$238,MATCH(D86,$D$4:$D$238,0))</f>
        <v>0.015150462962962966</v>
      </c>
    </row>
    <row r="87" spans="1:9" ht="15" customHeight="1">
      <c r="A87" s="12">
        <v>84</v>
      </c>
      <c r="B87" s="13" t="s">
        <v>108</v>
      </c>
      <c r="C87" s="13" t="s">
        <v>109</v>
      </c>
      <c r="D87" s="12" t="s">
        <v>110</v>
      </c>
      <c r="E87" s="13" t="s">
        <v>34</v>
      </c>
      <c r="F87" s="32">
        <v>0.04702546296296297</v>
      </c>
      <c r="G87" s="12" t="str">
        <f t="shared" si="3"/>
        <v>6.46/km</v>
      </c>
      <c r="H87" s="16">
        <f>F87-$F$4</f>
        <v>0.025243055555555564</v>
      </c>
      <c r="I87" s="16">
        <f>F87-INDEX($F$4:$F$238,MATCH(D87,$D$4:$D$238,0))</f>
        <v>0</v>
      </c>
    </row>
    <row r="88" spans="1:9" ht="15" customHeight="1">
      <c r="A88" s="14">
        <v>85</v>
      </c>
      <c r="B88" s="17" t="s">
        <v>111</v>
      </c>
      <c r="C88" s="17" t="s">
        <v>112</v>
      </c>
      <c r="D88" s="14" t="s">
        <v>85</v>
      </c>
      <c r="E88" s="17" t="s">
        <v>37</v>
      </c>
      <c r="F88" s="33">
        <v>0.0569675925925926</v>
      </c>
      <c r="G88" s="14" t="str">
        <f t="shared" si="3"/>
        <v>8.12/km</v>
      </c>
      <c r="H88" s="18">
        <f>F88-$F$4</f>
        <v>0.035185185185185194</v>
      </c>
      <c r="I88" s="18">
        <f>F88-INDEX($F$4:$F$238,MATCH(D88,$D$4:$D$238,0))</f>
        <v>0.02395833333333334</v>
      </c>
    </row>
  </sheetData>
  <autoFilter ref="A3:I8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Stramanaforno 17ª edizione - Trofeo Angelo Panfili 14ª edizione</v>
      </c>
      <c r="B1" s="23"/>
      <c r="C1" s="23"/>
    </row>
    <row r="2" spans="1:3" ht="33" customHeight="1">
      <c r="A2" s="24" t="str">
        <f>Individuale!A2&amp;" km. "&amp;Individuale!I2</f>
        <v>Gioia dei Marsi (AQ)) Italia - Domenica 07/08/2011 km. 10</v>
      </c>
      <c r="B2" s="24"/>
      <c r="C2" s="24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9" t="s">
        <v>34</v>
      </c>
      <c r="C4" s="35">
        <v>22</v>
      </c>
    </row>
    <row r="5" spans="1:3" ht="15" customHeight="1">
      <c r="A5" s="12">
        <v>2</v>
      </c>
      <c r="B5" s="20" t="s">
        <v>30</v>
      </c>
      <c r="C5" s="36">
        <v>10</v>
      </c>
    </row>
    <row r="6" spans="1:3" ht="15" customHeight="1">
      <c r="A6" s="12">
        <v>3</v>
      </c>
      <c r="B6" s="20" t="s">
        <v>62</v>
      </c>
      <c r="C6" s="36">
        <v>7</v>
      </c>
    </row>
    <row r="7" spans="1:3" ht="15" customHeight="1">
      <c r="A7" s="12">
        <v>4</v>
      </c>
      <c r="B7" s="20" t="s">
        <v>31</v>
      </c>
      <c r="C7" s="36">
        <v>7</v>
      </c>
    </row>
    <row r="8" spans="1:3" ht="15" customHeight="1">
      <c r="A8" s="12">
        <v>5</v>
      </c>
      <c r="B8" s="20" t="s">
        <v>37</v>
      </c>
      <c r="C8" s="36">
        <v>6</v>
      </c>
    </row>
    <row r="9" spans="1:3" ht="15" customHeight="1">
      <c r="A9" s="12">
        <v>6</v>
      </c>
      <c r="B9" s="20" t="s">
        <v>26</v>
      </c>
      <c r="C9" s="36">
        <v>5</v>
      </c>
    </row>
    <row r="10" spans="1:3" ht="15" customHeight="1">
      <c r="A10" s="12">
        <v>7</v>
      </c>
      <c r="B10" s="20" t="s">
        <v>131</v>
      </c>
      <c r="C10" s="36">
        <v>5</v>
      </c>
    </row>
    <row r="11" spans="1:3" ht="15" customHeight="1">
      <c r="A11" s="12">
        <v>8</v>
      </c>
      <c r="B11" s="20" t="s">
        <v>49</v>
      </c>
      <c r="C11" s="36">
        <v>5</v>
      </c>
    </row>
    <row r="12" spans="1:3" ht="15" customHeight="1">
      <c r="A12" s="12">
        <v>9</v>
      </c>
      <c r="B12" s="20" t="s">
        <v>106</v>
      </c>
      <c r="C12" s="36">
        <v>2</v>
      </c>
    </row>
    <row r="13" spans="1:3" ht="15" customHeight="1">
      <c r="A13" s="12">
        <v>10</v>
      </c>
      <c r="B13" s="20" t="s">
        <v>168</v>
      </c>
      <c r="C13" s="36">
        <v>1</v>
      </c>
    </row>
    <row r="14" spans="1:3" ht="15" customHeight="1">
      <c r="A14" s="12">
        <v>11</v>
      </c>
      <c r="B14" s="20" t="s">
        <v>195</v>
      </c>
      <c r="C14" s="36">
        <v>1</v>
      </c>
    </row>
    <row r="15" spans="1:3" ht="15" customHeight="1">
      <c r="A15" s="12">
        <v>12</v>
      </c>
      <c r="B15" s="20" t="s">
        <v>20</v>
      </c>
      <c r="C15" s="36">
        <v>1</v>
      </c>
    </row>
    <row r="16" spans="1:3" ht="15" customHeight="1">
      <c r="A16" s="12">
        <v>13</v>
      </c>
      <c r="B16" s="20" t="s">
        <v>27</v>
      </c>
      <c r="C16" s="36">
        <v>1</v>
      </c>
    </row>
    <row r="17" spans="1:3" ht="15" customHeight="1">
      <c r="A17" s="12">
        <v>14</v>
      </c>
      <c r="B17" s="20" t="s">
        <v>128</v>
      </c>
      <c r="C17" s="36">
        <v>1</v>
      </c>
    </row>
    <row r="18" spans="1:3" ht="15" customHeight="1">
      <c r="A18" s="12">
        <v>15</v>
      </c>
      <c r="B18" s="20" t="s">
        <v>164</v>
      </c>
      <c r="C18" s="36">
        <v>1</v>
      </c>
    </row>
    <row r="19" spans="1:3" ht="15" customHeight="1">
      <c r="A19" s="12">
        <v>16</v>
      </c>
      <c r="B19" s="20" t="s">
        <v>147</v>
      </c>
      <c r="C19" s="36">
        <v>1</v>
      </c>
    </row>
    <row r="20" spans="1:3" ht="15" customHeight="1">
      <c r="A20" s="12">
        <v>17</v>
      </c>
      <c r="B20" s="20" t="s">
        <v>59</v>
      </c>
      <c r="C20" s="36">
        <v>1</v>
      </c>
    </row>
    <row r="21" spans="1:3" ht="15" customHeight="1">
      <c r="A21" s="12">
        <v>18</v>
      </c>
      <c r="B21" s="20" t="s">
        <v>53</v>
      </c>
      <c r="C21" s="36">
        <v>1</v>
      </c>
    </row>
    <row r="22" spans="1:3" ht="15" customHeight="1">
      <c r="A22" s="12">
        <v>19</v>
      </c>
      <c r="B22" s="20" t="s">
        <v>155</v>
      </c>
      <c r="C22" s="36">
        <v>1</v>
      </c>
    </row>
    <row r="23" spans="1:3" ht="15" customHeight="1">
      <c r="A23" s="12">
        <v>20</v>
      </c>
      <c r="B23" s="20" t="s">
        <v>120</v>
      </c>
      <c r="C23" s="36">
        <v>1</v>
      </c>
    </row>
    <row r="24" spans="1:3" ht="15" customHeight="1">
      <c r="A24" s="12">
        <v>21</v>
      </c>
      <c r="B24" s="20" t="s">
        <v>23</v>
      </c>
      <c r="C24" s="36">
        <v>1</v>
      </c>
    </row>
    <row r="25" spans="1:3" ht="15" customHeight="1">
      <c r="A25" s="12">
        <v>22</v>
      </c>
      <c r="B25" s="20" t="s">
        <v>77</v>
      </c>
      <c r="C25" s="36">
        <v>1</v>
      </c>
    </row>
    <row r="26" spans="1:3" ht="15" customHeight="1">
      <c r="A26" s="12">
        <v>23</v>
      </c>
      <c r="B26" s="20" t="s">
        <v>143</v>
      </c>
      <c r="C26" s="36">
        <v>1</v>
      </c>
    </row>
    <row r="27" spans="1:3" ht="15" customHeight="1">
      <c r="A27" s="12">
        <v>24</v>
      </c>
      <c r="B27" s="20" t="s">
        <v>176</v>
      </c>
      <c r="C27" s="36">
        <v>1</v>
      </c>
    </row>
    <row r="28" spans="1:3" ht="15" customHeight="1">
      <c r="A28" s="14">
        <v>25</v>
      </c>
      <c r="B28" s="21" t="s">
        <v>161</v>
      </c>
      <c r="C28" s="37">
        <v>1</v>
      </c>
    </row>
    <row r="29" ht="12.75">
      <c r="C29" s="2">
        <f>SUM(C4:C28)</f>
        <v>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2011-09-01T07:52:16Z</dcterms:modified>
  <cp:category/>
  <cp:version/>
  <cp:contentType/>
  <cp:contentStatus/>
</cp:coreProperties>
</file>