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dividuale" sheetId="1" r:id="rId1"/>
    <sheet name="Squadre" sheetId="2" r:id="rId2"/>
  </sheets>
  <definedNames>
    <definedName name="_xlnm.Print_Titles" localSheetId="0">'Individuale'!$1:$3</definedName>
    <definedName name="_xlnm._FilterDatabase" localSheetId="0" hidden="1">'Individuale'!$A$3:$I$82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<sst xmlns="http://schemas.openxmlformats.org/spreadsheetml/2006/main" count="358" uniqueCount="198">
  <si>
    <r>
      <t>Giro Medioevale Morrese 5</t>
    </r>
    <r>
      <rPr>
        <i/>
        <sz val="18"/>
        <rFont val="Arial"/>
        <family val="2"/>
      </rPr>
      <t>ª edizione</t>
    </r>
  </si>
  <si>
    <t>Morro Reatino (RI) Italia - Sabato 07/08/2010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</si>
  <si>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</si>
  <si>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</si>
  <si>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</si>
  <si>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</si>
  <si>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</si>
  <si>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</si>
  <si>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</si>
  <si>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</si>
  <si>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</si>
  <si>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</si>
  <si>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FRANCHI</t>
  </si>
  <si>
    <t>Giuseppe</t>
  </si>
  <si>
    <t>SM-35</t>
  </si>
  <si>
    <t>Avis - Aido Rieti</t>
  </si>
  <si>
    <t>MARTINI</t>
  </si>
  <si>
    <t>Antonio</t>
  </si>
  <si>
    <t>SABATO</t>
  </si>
  <si>
    <t>Giorgio</t>
  </si>
  <si>
    <t>SM-45</t>
  </si>
  <si>
    <t>FOSSATELLI</t>
  </si>
  <si>
    <t>Emiliano</t>
  </si>
  <si>
    <t>A.S.D. Triathlon Ostia</t>
  </si>
  <si>
    <t>CAVALLUCCI</t>
  </si>
  <si>
    <t>Marco</t>
  </si>
  <si>
    <t>SM-40</t>
  </si>
  <si>
    <t>A.S. Runners San Gemini</t>
  </si>
  <si>
    <t>BELARDINELLI</t>
  </si>
  <si>
    <t>A.S.D. Podistica Solidarietà</t>
  </si>
  <si>
    <t>ANGELUCCI</t>
  </si>
  <si>
    <t>Malveno</t>
  </si>
  <si>
    <t>SM-50</t>
  </si>
  <si>
    <t>Runners Cittaducale</t>
  </si>
  <si>
    <t>DI GIORGIO</t>
  </si>
  <si>
    <t>Mario</t>
  </si>
  <si>
    <t>Ass. Ital. Arbitri</t>
  </si>
  <si>
    <t>COLLETTI</t>
  </si>
  <si>
    <t>Vincenzo</t>
  </si>
  <si>
    <t>GALIMBERTI</t>
  </si>
  <si>
    <t>Fabrizip</t>
  </si>
  <si>
    <t>FREZZOTTI</t>
  </si>
  <si>
    <t>Carlo</t>
  </si>
  <si>
    <t>Atletica Myricae Tr</t>
  </si>
  <si>
    <t>RAULE</t>
  </si>
  <si>
    <t>Flavio</t>
  </si>
  <si>
    <t>SM-55</t>
  </si>
  <si>
    <t>LITI</t>
  </si>
  <si>
    <t>Sergio</t>
  </si>
  <si>
    <t>VALERI</t>
  </si>
  <si>
    <t>Luciano</t>
  </si>
  <si>
    <t>Atletica Faleria Vt</t>
  </si>
  <si>
    <t>PANARIELLO</t>
  </si>
  <si>
    <t>Pierluigi</t>
  </si>
  <si>
    <t>SCHISANO</t>
  </si>
  <si>
    <t>Francesco</t>
  </si>
  <si>
    <t>Albatros Roma</t>
  </si>
  <si>
    <t>DE LUCA RAPONE</t>
  </si>
  <si>
    <t>A.S.D. Enea Roma</t>
  </si>
  <si>
    <t>PORCHETTI</t>
  </si>
  <si>
    <t>Fabrizio</t>
  </si>
  <si>
    <t>SANTINI</t>
  </si>
  <si>
    <t>GOLVELLI</t>
  </si>
  <si>
    <t>Giovanni</t>
  </si>
  <si>
    <t>SM-60</t>
  </si>
  <si>
    <t>DE  RUBEIS</t>
  </si>
  <si>
    <t>Luigi</t>
  </si>
  <si>
    <t>Amat.</t>
  </si>
  <si>
    <t>A.S.D. Atletica Abruzzo</t>
  </si>
  <si>
    <t>DI VITTORIO</t>
  </si>
  <si>
    <t>Roberto</t>
  </si>
  <si>
    <t>BESTIACO</t>
  </si>
  <si>
    <t>Marino</t>
  </si>
  <si>
    <t>Atl. Insieme Roma</t>
  </si>
  <si>
    <t>FRANCICA</t>
  </si>
  <si>
    <t>Luca</t>
  </si>
  <si>
    <t>PAGANI</t>
  </si>
  <si>
    <t>Fabio</t>
  </si>
  <si>
    <t>SEVERINI</t>
  </si>
  <si>
    <t>Olimpia 2004</t>
  </si>
  <si>
    <t>CECERA</t>
  </si>
  <si>
    <t>ACHILLE</t>
  </si>
  <si>
    <t>Alex</t>
  </si>
  <si>
    <t>VALERIO</t>
  </si>
  <si>
    <t>AMICOZZI</t>
  </si>
  <si>
    <t>Costantino</t>
  </si>
  <si>
    <t>ZERVOS</t>
  </si>
  <si>
    <t>Thi Kim Thu</t>
  </si>
  <si>
    <t>SF-45</t>
  </si>
  <si>
    <t>GIULIANI</t>
  </si>
  <si>
    <t>AMATORI</t>
  </si>
  <si>
    <t>Giancarlo</t>
  </si>
  <si>
    <t>CONTI</t>
  </si>
  <si>
    <t>Massimo</t>
  </si>
  <si>
    <t>Rieti in Corsa</t>
  </si>
  <si>
    <t>MACIOCE</t>
  </si>
  <si>
    <t>Paolo</t>
  </si>
  <si>
    <t>Atletica Pomezia</t>
  </si>
  <si>
    <t>SIDIO</t>
  </si>
  <si>
    <t>Andrea</t>
  </si>
  <si>
    <t>Libero</t>
  </si>
  <si>
    <t>PARIS</t>
  </si>
  <si>
    <t>Filiberto</t>
  </si>
  <si>
    <t>BORTOLONI</t>
  </si>
  <si>
    <t>Natalino</t>
  </si>
  <si>
    <t>SANTARELLI</t>
  </si>
  <si>
    <t>Patrizia</t>
  </si>
  <si>
    <t>SF-50</t>
  </si>
  <si>
    <t>FRANCESCHINI</t>
  </si>
  <si>
    <t>Emanuele</t>
  </si>
  <si>
    <t>Atletica Mirycae Tr</t>
  </si>
  <si>
    <t>DI MARIO</t>
  </si>
  <si>
    <t>Daniele</t>
  </si>
  <si>
    <t>DIAMANTI</t>
  </si>
  <si>
    <t>SCIUNZI</t>
  </si>
  <si>
    <t>Marcello</t>
  </si>
  <si>
    <t>SM-70</t>
  </si>
  <si>
    <t xml:space="preserve">PONA </t>
  </si>
  <si>
    <t>CORVARO</t>
  </si>
  <si>
    <t>Gino</t>
  </si>
  <si>
    <t>A.S.D. Fartlek Ostia</t>
  </si>
  <si>
    <t>SABATINI</t>
  </si>
  <si>
    <t>Cristina</t>
  </si>
  <si>
    <t>SF-40</t>
  </si>
  <si>
    <t>LA MELZA</t>
  </si>
  <si>
    <t>Piero</t>
  </si>
  <si>
    <t>F.F. Gialle Simoni</t>
  </si>
  <si>
    <t>DI FELICE</t>
  </si>
  <si>
    <t>Anna Maria</t>
  </si>
  <si>
    <t>CAROSI</t>
  </si>
  <si>
    <t>SM-65</t>
  </si>
  <si>
    <t>DI COLA</t>
  </si>
  <si>
    <t>Armando</t>
  </si>
  <si>
    <t>ORSINGHER</t>
  </si>
  <si>
    <t>Enzo</t>
  </si>
  <si>
    <t>Atl. Vita Roma</t>
  </si>
  <si>
    <t>CONSAMARO</t>
  </si>
  <si>
    <t>Michele</t>
  </si>
  <si>
    <t>PACIOTTI</t>
  </si>
  <si>
    <t>Deniela</t>
  </si>
  <si>
    <t>AGOSTINI</t>
  </si>
  <si>
    <t>Cinzia</t>
  </si>
  <si>
    <t>DI LORENZO</t>
  </si>
  <si>
    <t>Daniela</t>
  </si>
  <si>
    <t>SENSI</t>
  </si>
  <si>
    <t>SMF-60</t>
  </si>
  <si>
    <t>Amatori Podistica Terni</t>
  </si>
  <si>
    <t>MANCINI</t>
  </si>
  <si>
    <t>Domenico</t>
  </si>
  <si>
    <t>AGABITI</t>
  </si>
  <si>
    <t>Carolina</t>
  </si>
  <si>
    <t>DOMENICHETTI</t>
  </si>
  <si>
    <t>BONIFACIO</t>
  </si>
  <si>
    <t>Nello</t>
  </si>
  <si>
    <t>Athlete Ostia Antica</t>
  </si>
  <si>
    <t>RAFFI</t>
  </si>
  <si>
    <t>Nicoletta</t>
  </si>
  <si>
    <t>Atletica Gardenia Pg</t>
  </si>
  <si>
    <t>SCANZANI</t>
  </si>
  <si>
    <t>Pasqualino</t>
  </si>
  <si>
    <t>SCALA</t>
  </si>
  <si>
    <t>Antonietta</t>
  </si>
  <si>
    <t>CIOCCHETTI</t>
  </si>
  <si>
    <t>Silvana</t>
  </si>
  <si>
    <t>Astra Roma</t>
  </si>
  <si>
    <t>SULPIZI</t>
  </si>
  <si>
    <t>ANTONINI</t>
  </si>
  <si>
    <t>Gian Luigi</t>
  </si>
  <si>
    <t>VEROLI</t>
  </si>
  <si>
    <t>Federico</t>
  </si>
  <si>
    <t>PATRICOLO</t>
  </si>
  <si>
    <t>Susanna</t>
  </si>
  <si>
    <t>MANARDI</t>
  </si>
  <si>
    <t>Gloria</t>
  </si>
  <si>
    <t>Podistica Ostia</t>
  </si>
  <si>
    <t>MOCCHEGGIANI</t>
  </si>
  <si>
    <t>Giuliano</t>
  </si>
  <si>
    <t>COCCIA</t>
  </si>
  <si>
    <t>Pino</t>
  </si>
  <si>
    <t>TARTAMELLI</t>
  </si>
  <si>
    <t>Lina</t>
  </si>
  <si>
    <t>SF-60</t>
  </si>
  <si>
    <t>CICOLO'</t>
  </si>
  <si>
    <t>Salvatore</t>
  </si>
  <si>
    <t>QUOTIDIANO</t>
  </si>
  <si>
    <t>Mariateresa</t>
  </si>
  <si>
    <t>BISEGNA</t>
  </si>
  <si>
    <t>Anna</t>
  </si>
  <si>
    <t>SF-55</t>
  </si>
  <si>
    <t>VECCHI</t>
  </si>
  <si>
    <t>Grazia</t>
  </si>
  <si>
    <t>Pod. Ostia</t>
  </si>
  <si>
    <t>Giorgia</t>
  </si>
  <si>
    <t>GIANNINI</t>
  </si>
  <si>
    <t>Roma Road Runners</t>
  </si>
  <si>
    <t>SCONOCCHIA</t>
  </si>
  <si>
    <t>Renzo</t>
  </si>
  <si>
    <t>Iscritti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</si>
</sst>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"/>
    <numFmt numFmtId="166" formatCode="0"/>
    <numFmt numFmtId="167" formatCode="_-* #,##0.00_-;\-* #,##0.00_-;_-* \-??_-;_-@_-"/>
    <numFmt numFmtId="168" formatCode="H:MM:SS"/>
    <numFmt numFmtId="169" formatCode="HH:MM:SS"/>
  </numFmts>
  <fonts count="13">
    <font>
      <sz val="10"/>
      <name val="Arial"/>
      <family val="2"/>
    </font>
    <font>
      <b/>
      <sz val="18"/>
      <name val="Arial"/>
      <family val="2"/>
    </font>
    <font>
      <i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12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 vertical="center"/>
    </xf>
    <xf numFmtId="164" fontId="4" fillId="3" borderId="3" xfId="0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166" fontId="5" fillId="2" borderId="5" xfId="0" applyNumberFormat="1" applyFont="1" applyFill="1" applyBorder="1" applyAlignment="1">
      <alignment horizontal="center" vertical="center" wrapText="1"/>
    </xf>
    <xf numFmtId="166" fontId="6" fillId="2" borderId="5" xfId="0" applyNumberFormat="1" applyFont="1" applyFill="1" applyBorder="1" applyAlignment="1">
      <alignment horizontal="center" vertical="center" wrapText="1"/>
    </xf>
    <xf numFmtId="164" fontId="6" fillId="2" borderId="5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7" fillId="2" borderId="5" xfId="0" applyFont="1" applyFill="1" applyBorder="1" applyAlignment="1">
      <alignment horizontal="center" vertical="center" wrapText="1"/>
    </xf>
    <xf numFmtId="164" fontId="7" fillId="2" borderId="6" xfId="0" applyFont="1" applyFill="1" applyBorder="1" applyAlignment="1">
      <alignment horizontal="center" vertical="center" wrapText="1"/>
    </xf>
    <xf numFmtId="164" fontId="0" fillId="0" borderId="5" xfId="0" applyFont="1" applyFill="1" applyBorder="1" applyAlignment="1">
      <alignment horizontal="center" vertical="center"/>
    </xf>
    <xf numFmtId="164" fontId="0" fillId="0" borderId="5" xfId="0" applyFont="1" applyFill="1" applyBorder="1" applyAlignment="1">
      <alignment vertical="center"/>
    </xf>
    <xf numFmtId="168" fontId="0" fillId="0" borderId="5" xfId="15" applyNumberFormat="1" applyFont="1" applyFill="1" applyBorder="1" applyAlignment="1" applyProtection="1">
      <alignment vertical="center"/>
      <protection/>
    </xf>
    <xf numFmtId="169" fontId="0" fillId="0" borderId="5" xfId="0" applyNumberFormat="1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0" fillId="0" borderId="6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vertical="center"/>
    </xf>
    <xf numFmtId="168" fontId="0" fillId="0" borderId="6" xfId="15" applyNumberFormat="1" applyFont="1" applyFill="1" applyBorder="1" applyAlignment="1" applyProtection="1">
      <alignment vertical="center"/>
      <protection/>
    </xf>
    <xf numFmtId="169" fontId="0" fillId="0" borderId="6" xfId="0" applyNumberFormat="1" applyFont="1" applyFill="1" applyBorder="1" applyAlignment="1">
      <alignment horizontal="center" vertical="center"/>
    </xf>
    <xf numFmtId="168" fontId="0" fillId="0" borderId="6" xfId="0" applyNumberFormat="1" applyFont="1" applyFill="1" applyBorder="1" applyAlignment="1">
      <alignment vertical="center"/>
    </xf>
    <xf numFmtId="164" fontId="9" fillId="4" borderId="6" xfId="0" applyFont="1" applyFill="1" applyBorder="1" applyAlignment="1">
      <alignment horizontal="center" vertical="center"/>
    </xf>
    <xf numFmtId="164" fontId="9" fillId="4" borderId="6" xfId="0" applyFont="1" applyFill="1" applyBorder="1" applyAlignment="1">
      <alignment vertical="center"/>
    </xf>
    <xf numFmtId="168" fontId="9" fillId="4" borderId="6" xfId="15" applyNumberFormat="1" applyFont="1" applyFill="1" applyBorder="1" applyAlignment="1" applyProtection="1">
      <alignment vertical="center"/>
      <protection/>
    </xf>
    <xf numFmtId="169" fontId="9" fillId="4" borderId="6" xfId="0" applyNumberFormat="1" applyFont="1" applyFill="1" applyBorder="1" applyAlignment="1">
      <alignment horizontal="center" vertical="center"/>
    </xf>
    <xf numFmtId="168" fontId="9" fillId="4" borderId="6" xfId="0" applyNumberFormat="1" applyFont="1" applyFill="1" applyBorder="1" applyAlignment="1">
      <alignment vertical="center"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0" fillId="0" borderId="7" xfId="0" applyFont="1" applyFill="1" applyBorder="1" applyAlignment="1">
      <alignment horizontal="center" vertical="center"/>
    </xf>
    <xf numFmtId="164" fontId="0" fillId="0" borderId="7" xfId="0" applyFont="1" applyFill="1" applyBorder="1" applyAlignment="1">
      <alignment vertical="center"/>
    </xf>
    <xf numFmtId="168" fontId="0" fillId="0" borderId="7" xfId="0" applyNumberFormat="1" applyFont="1" applyFill="1" applyBorder="1" applyAlignment="1">
      <alignment vertical="center"/>
    </xf>
    <xf numFmtId="169" fontId="0" fillId="0" borderId="7" xfId="0" applyNumberFormat="1" applyFont="1" applyFill="1" applyBorder="1" applyAlignment="1">
      <alignment horizontal="center" vertical="center"/>
    </xf>
    <xf numFmtId="164" fontId="12" fillId="2" borderId="1" xfId="0" applyFont="1" applyFill="1" applyBorder="1" applyAlignment="1">
      <alignment horizontal="center"/>
    </xf>
    <xf numFmtId="164" fontId="4" fillId="3" borderId="1" xfId="0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 wrapText="1"/>
    </xf>
    <xf numFmtId="164" fontId="9" fillId="4" borderId="5" xfId="0" applyFont="1" applyFill="1" applyBorder="1" applyAlignment="1">
      <alignment horizontal="center" vertical="center"/>
    </xf>
    <xf numFmtId="164" fontId="9" fillId="4" borderId="5" xfId="0" applyFont="1" applyFill="1" applyBorder="1" applyAlignment="1">
      <alignment vertical="center"/>
    </xf>
    <xf numFmtId="164" fontId="9" fillId="4" borderId="5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1">
      <pane ySplit="3" topLeftCell="A4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4.75" customHeight="1">
      <c r="A2" s="4" t="s">
        <v>1</v>
      </c>
      <c r="B2" s="4"/>
      <c r="C2" s="4"/>
      <c r="D2" s="4"/>
      <c r="E2" s="4"/>
      <c r="F2" s="4"/>
      <c r="G2" s="4"/>
      <c r="H2" s="5" t="s">
        <v>2</v>
      </c>
      <c r="I2" s="6">
        <v>7.2</v>
      </c>
    </row>
    <row r="3" spans="1:9" ht="37.5" customHeight="1">
      <c r="A3" s="7" t="s">
        <v>3</v>
      </c>
      <c r="B3" s="8" t="s">
        <v>4</v>
      </c>
      <c r="C3" s="9" t="s">
        <v>5</v>
      </c>
      <c r="D3" s="9" t="s">
        <v>6</v>
      </c>
      <c r="E3" s="10" t="s">
        <v>7</v>
      </c>
      <c r="F3" s="11" t="s">
        <v>8</v>
      </c>
      <c r="G3" s="11" t="s">
        <v>9</v>
      </c>
      <c r="H3" s="12" t="s">
        <v>10</v>
      </c>
      <c r="I3" s="12" t="s">
        <v>11</v>
      </c>
    </row>
    <row r="4" spans="1:9" s="17" customFormat="1" ht="15" customHeight="1">
      <c r="A4" s="13">
        <v>1</v>
      </c>
      <c r="B4" s="14" t="s">
        <v>12</v>
      </c>
      <c r="C4" s="14" t="s">
        <v>13</v>
      </c>
      <c r="D4" s="13" t="s">
        <v>14</v>
      </c>
      <c r="E4" s="14" t="s">
        <v>15</v>
      </c>
      <c r="F4" s="15">
        <v>0.018043981481481484</v>
      </c>
      <c r="G4" s="13" t="str">
        <f aca="true" t="shared" si="0" ref="G4:G68">TEXT(INT((HOUR(F4)*3600+MINUTE(F4)*60+SECOND(F4))/$I$2/60),"0")&amp;"."&amp;TEXT(MOD((HOUR(F4)*3600+MINUTE(F4)*60+SECOND(F4))/$I$2,60),"00")&amp;"/km"</f>
        <v>3.37/km</v>
      </c>
      <c r="H4" s="16">
        <f aca="true" t="shared" si="1" ref="H4:H31">F4-$F$4</f>
        <v>0</v>
      </c>
      <c r="I4" s="16">
        <f>F4-INDEX($F$4:$F$68,MATCH(D4,$D$4:$D$68,0))</f>
        <v>0</v>
      </c>
    </row>
    <row r="5" spans="1:9" s="17" customFormat="1" ht="15" customHeight="1">
      <c r="A5" s="18">
        <v>2</v>
      </c>
      <c r="B5" s="19" t="s">
        <v>16</v>
      </c>
      <c r="C5" s="19" t="s">
        <v>17</v>
      </c>
      <c r="D5" s="18" t="s">
        <v>14</v>
      </c>
      <c r="E5" s="19" t="s">
        <v>15</v>
      </c>
      <c r="F5" s="20">
        <v>0.01920138888888889</v>
      </c>
      <c r="G5" s="18" t="str">
        <f t="shared" si="0"/>
        <v>3.50/km</v>
      </c>
      <c r="H5" s="21">
        <f t="shared" si="1"/>
        <v>0.0011574074074074056</v>
      </c>
      <c r="I5" s="21">
        <f>F5-INDEX($F$4:$F$714,MATCH(D5,$D$4:$D$714,0))</f>
        <v>0.0011574074074074056</v>
      </c>
    </row>
    <row r="6" spans="1:9" s="17" customFormat="1" ht="15" customHeight="1">
      <c r="A6" s="18">
        <v>3</v>
      </c>
      <c r="B6" s="19" t="s">
        <v>18</v>
      </c>
      <c r="C6" s="19" t="s">
        <v>19</v>
      </c>
      <c r="D6" s="18" t="s">
        <v>20</v>
      </c>
      <c r="E6" s="19" t="s">
        <v>15</v>
      </c>
      <c r="F6" s="20">
        <v>0.019537037037037037</v>
      </c>
      <c r="G6" s="18" t="str">
        <f t="shared" si="0"/>
        <v>3.54/km</v>
      </c>
      <c r="H6" s="21">
        <f t="shared" si="1"/>
        <v>0.001493055555555553</v>
      </c>
      <c r="I6" s="21">
        <f>F6-INDEX($F$4:$F$714,MATCH(D6,$D$4:$D$714,0))</f>
        <v>0</v>
      </c>
    </row>
    <row r="7" spans="1:9" s="17" customFormat="1" ht="15" customHeight="1">
      <c r="A7" s="18">
        <v>4</v>
      </c>
      <c r="B7" s="19" t="s">
        <v>21</v>
      </c>
      <c r="C7" s="19" t="s">
        <v>22</v>
      </c>
      <c r="D7" s="18" t="s">
        <v>14</v>
      </c>
      <c r="E7" s="19" t="s">
        <v>23</v>
      </c>
      <c r="F7" s="22">
        <v>0.019976851851851853</v>
      </c>
      <c r="G7" s="18" t="str">
        <f t="shared" si="0"/>
        <v>3.60/km</v>
      </c>
      <c r="H7" s="21">
        <f t="shared" si="1"/>
        <v>0.0019328703703703695</v>
      </c>
      <c r="I7" s="21">
        <f>F7-INDEX($F$4:$F$714,MATCH(D7,$D$4:$D$714,0))</f>
        <v>0.0019328703703703695</v>
      </c>
    </row>
    <row r="8" spans="1:9" s="17" customFormat="1" ht="15" customHeight="1">
      <c r="A8" s="18">
        <v>5</v>
      </c>
      <c r="B8" s="19" t="s">
        <v>24</v>
      </c>
      <c r="C8" s="19" t="s">
        <v>25</v>
      </c>
      <c r="D8" s="18" t="s">
        <v>26</v>
      </c>
      <c r="E8" s="19" t="s">
        <v>27</v>
      </c>
      <c r="F8" s="22">
        <v>0.020069444444444442</v>
      </c>
      <c r="G8" s="18" t="str">
        <f t="shared" si="0"/>
        <v>4.01/km</v>
      </c>
      <c r="H8" s="21">
        <f t="shared" si="1"/>
        <v>0.002025462962962958</v>
      </c>
      <c r="I8" s="21">
        <f>F8-INDEX($F$4:$F$714,MATCH(D8,$D$4:$D$714,0))</f>
        <v>0</v>
      </c>
    </row>
    <row r="9" spans="1:9" s="17" customFormat="1" ht="15" customHeight="1">
      <c r="A9" s="23">
        <v>6</v>
      </c>
      <c r="B9" s="24" t="s">
        <v>28</v>
      </c>
      <c r="C9" s="24" t="s">
        <v>17</v>
      </c>
      <c r="D9" s="23" t="s">
        <v>26</v>
      </c>
      <c r="E9" s="24" t="s">
        <v>29</v>
      </c>
      <c r="F9" s="25">
        <v>0.02025462962962963</v>
      </c>
      <c r="G9" s="23" t="str">
        <f t="shared" si="0"/>
        <v>4.03/km</v>
      </c>
      <c r="H9" s="26">
        <f t="shared" si="1"/>
        <v>0.0022106481481481456</v>
      </c>
      <c r="I9" s="26">
        <f>F9-INDEX($F$4:$F$714,MATCH(D9,$D$4:$D$714,0))</f>
        <v>0.00018518518518518753</v>
      </c>
    </row>
    <row r="10" spans="1:9" s="17" customFormat="1" ht="15" customHeight="1">
      <c r="A10" s="18">
        <v>7</v>
      </c>
      <c r="B10" s="19" t="s">
        <v>30</v>
      </c>
      <c r="C10" s="19" t="s">
        <v>31</v>
      </c>
      <c r="D10" s="18" t="s">
        <v>32</v>
      </c>
      <c r="E10" s="19" t="s">
        <v>33</v>
      </c>
      <c r="F10" s="20">
        <v>0.020324074074074074</v>
      </c>
      <c r="G10" s="18" t="str">
        <f t="shared" si="0"/>
        <v>4.04/km</v>
      </c>
      <c r="H10" s="21">
        <f t="shared" si="1"/>
        <v>0.0022800925925925905</v>
      </c>
      <c r="I10" s="21">
        <f>F10-INDEX($F$4:$F$714,MATCH(D10,$D$4:$D$714,0))</f>
        <v>0</v>
      </c>
    </row>
    <row r="11" spans="1:9" s="17" customFormat="1" ht="15" customHeight="1">
      <c r="A11" s="18">
        <v>8</v>
      </c>
      <c r="B11" s="19" t="s">
        <v>34</v>
      </c>
      <c r="C11" s="19" t="s">
        <v>35</v>
      </c>
      <c r="D11" s="18" t="s">
        <v>14</v>
      </c>
      <c r="E11" s="19" t="s">
        <v>36</v>
      </c>
      <c r="F11" s="22">
        <v>0.020613425925925927</v>
      </c>
      <c r="G11" s="18" t="str">
        <f t="shared" si="0"/>
        <v>4.07/km</v>
      </c>
      <c r="H11" s="21">
        <f t="shared" si="1"/>
        <v>0.0025694444444444436</v>
      </c>
      <c r="I11" s="21">
        <f>F11-INDEX($F$4:$F$714,MATCH(D11,$D$4:$D$714,0))</f>
        <v>0.0025694444444444436</v>
      </c>
    </row>
    <row r="12" spans="1:9" s="17" customFormat="1" ht="15" customHeight="1">
      <c r="A12" s="18">
        <v>9</v>
      </c>
      <c r="B12" s="19" t="s">
        <v>37</v>
      </c>
      <c r="C12" s="19" t="s">
        <v>38</v>
      </c>
      <c r="D12" s="18" t="s">
        <v>26</v>
      </c>
      <c r="E12" s="19" t="s">
        <v>33</v>
      </c>
      <c r="F12" s="20">
        <v>0.020775462962962964</v>
      </c>
      <c r="G12" s="18" t="str">
        <f t="shared" si="0"/>
        <v>4.09/km</v>
      </c>
      <c r="H12" s="21">
        <f t="shared" si="1"/>
        <v>0.0027314814814814806</v>
      </c>
      <c r="I12" s="21">
        <f>F12-INDEX($F$4:$F$714,MATCH(D12,$D$4:$D$714,0))</f>
        <v>0.0007060185185185225</v>
      </c>
    </row>
    <row r="13" spans="1:9" s="17" customFormat="1" ht="15" customHeight="1">
      <c r="A13" s="23">
        <v>10</v>
      </c>
      <c r="B13" s="24" t="s">
        <v>39</v>
      </c>
      <c r="C13" s="24" t="s">
        <v>40</v>
      </c>
      <c r="D13" s="23" t="s">
        <v>26</v>
      </c>
      <c r="E13" s="24" t="s">
        <v>29</v>
      </c>
      <c r="F13" s="25">
        <v>0.0209375</v>
      </c>
      <c r="G13" s="23" t="str">
        <f t="shared" si="0"/>
        <v>4.11/km</v>
      </c>
      <c r="H13" s="26">
        <f t="shared" si="1"/>
        <v>0.0028935185185185175</v>
      </c>
      <c r="I13" s="26">
        <f>F13-INDEX($F$4:$F$714,MATCH(D13,$D$4:$D$714,0))</f>
        <v>0.0008680555555555594</v>
      </c>
    </row>
    <row r="14" spans="1:9" s="17" customFormat="1" ht="15" customHeight="1">
      <c r="A14" s="18">
        <v>11</v>
      </c>
      <c r="B14" s="19" t="s">
        <v>41</v>
      </c>
      <c r="C14" s="19" t="s">
        <v>42</v>
      </c>
      <c r="D14" s="18" t="s">
        <v>26</v>
      </c>
      <c r="E14" s="19" t="s">
        <v>43</v>
      </c>
      <c r="F14" s="22">
        <v>0.021122685185185185</v>
      </c>
      <c r="G14" s="18" t="str">
        <f t="shared" si="0"/>
        <v>4.13/km</v>
      </c>
      <c r="H14" s="21">
        <f t="shared" si="1"/>
        <v>0.0030787037037037016</v>
      </c>
      <c r="I14" s="21">
        <f>F14-INDEX($F$4:$F$714,MATCH(D14,$D$4:$D$714,0))</f>
        <v>0.0010532407407407435</v>
      </c>
    </row>
    <row r="15" spans="1:9" s="17" customFormat="1" ht="15" customHeight="1">
      <c r="A15" s="18">
        <v>12</v>
      </c>
      <c r="B15" s="19" t="s">
        <v>44</v>
      </c>
      <c r="C15" s="19" t="s">
        <v>45</v>
      </c>
      <c r="D15" s="18" t="s">
        <v>46</v>
      </c>
      <c r="E15" s="19" t="s">
        <v>15</v>
      </c>
      <c r="F15" s="20">
        <v>0.02119212962962963</v>
      </c>
      <c r="G15" s="18" t="str">
        <f t="shared" si="0"/>
        <v>4.14/km</v>
      </c>
      <c r="H15" s="21">
        <f t="shared" si="1"/>
        <v>0.0031481481481481464</v>
      </c>
      <c r="I15" s="21">
        <f>F15-INDEX($F$4:$F$714,MATCH(D15,$D$4:$D$714,0))</f>
        <v>0</v>
      </c>
    </row>
    <row r="16" spans="1:9" s="17" customFormat="1" ht="15" customHeight="1">
      <c r="A16" s="18">
        <v>13</v>
      </c>
      <c r="B16" s="19" t="s">
        <v>47</v>
      </c>
      <c r="C16" s="19" t="s">
        <v>48</v>
      </c>
      <c r="D16" s="18" t="s">
        <v>20</v>
      </c>
      <c r="E16" s="19" t="s">
        <v>27</v>
      </c>
      <c r="F16" s="22">
        <v>0.02127314814814815</v>
      </c>
      <c r="G16" s="18" t="str">
        <f t="shared" si="0"/>
        <v>4.15/km</v>
      </c>
      <c r="H16" s="21">
        <f t="shared" si="1"/>
        <v>0.003229166666666665</v>
      </c>
      <c r="I16" s="21">
        <f>F16-INDEX($F$4:$F$714,MATCH(D16,$D$4:$D$714,0))</f>
        <v>0.0017361111111111119</v>
      </c>
    </row>
    <row r="17" spans="1:9" s="17" customFormat="1" ht="15" customHeight="1">
      <c r="A17" s="18">
        <v>14</v>
      </c>
      <c r="B17" s="19" t="s">
        <v>49</v>
      </c>
      <c r="C17" s="19" t="s">
        <v>50</v>
      </c>
      <c r="D17" s="18" t="s">
        <v>46</v>
      </c>
      <c r="E17" s="19" t="s">
        <v>51</v>
      </c>
      <c r="F17" s="22">
        <v>0.021400462962962965</v>
      </c>
      <c r="G17" s="18" t="str">
        <f t="shared" si="0"/>
        <v>4.17/km</v>
      </c>
      <c r="H17" s="21">
        <f t="shared" si="1"/>
        <v>0.003356481481481481</v>
      </c>
      <c r="I17" s="21">
        <f>F17-INDEX($F$4:$F$714,MATCH(D17,$D$4:$D$714,0))</f>
        <v>0.00020833333333333467</v>
      </c>
    </row>
    <row r="18" spans="1:9" s="17" customFormat="1" ht="15" customHeight="1">
      <c r="A18" s="23">
        <v>15</v>
      </c>
      <c r="B18" s="24" t="s">
        <v>52</v>
      </c>
      <c r="C18" s="24" t="s">
        <v>53</v>
      </c>
      <c r="D18" s="23" t="s">
        <v>20</v>
      </c>
      <c r="E18" s="24" t="s">
        <v>29</v>
      </c>
      <c r="F18" s="25">
        <v>0.02170138888888889</v>
      </c>
      <c r="G18" s="23" t="str">
        <f t="shared" si="0"/>
        <v>4.20/km</v>
      </c>
      <c r="H18" s="26">
        <f t="shared" si="1"/>
        <v>0.003657407407407408</v>
      </c>
      <c r="I18" s="26">
        <f>F18-INDEX($F$4:$F$714,MATCH(D18,$D$4:$D$714,0))</f>
        <v>0.002164351851851855</v>
      </c>
    </row>
    <row r="19" spans="1:9" s="17" customFormat="1" ht="15" customHeight="1">
      <c r="A19" s="18">
        <v>16</v>
      </c>
      <c r="B19" s="19" t="s">
        <v>54</v>
      </c>
      <c r="C19" s="19" t="s">
        <v>55</v>
      </c>
      <c r="D19" s="18" t="s">
        <v>46</v>
      </c>
      <c r="E19" s="19" t="s">
        <v>56</v>
      </c>
      <c r="F19" s="22">
        <v>0.021782407407407407</v>
      </c>
      <c r="G19" s="18" t="str">
        <f t="shared" si="0"/>
        <v>4.21/km</v>
      </c>
      <c r="H19" s="21">
        <f t="shared" si="1"/>
        <v>0.003738425925925923</v>
      </c>
      <c r="I19" s="21">
        <f>F19-INDEX($F$4:$F$714,MATCH(D19,$D$4:$D$714,0))</f>
        <v>0.0005902777777777764</v>
      </c>
    </row>
    <row r="20" spans="1:9" s="17" customFormat="1" ht="15" customHeight="1">
      <c r="A20" s="18">
        <v>17</v>
      </c>
      <c r="B20" s="19" t="s">
        <v>57</v>
      </c>
      <c r="C20" s="19" t="s">
        <v>38</v>
      </c>
      <c r="D20" s="18" t="s">
        <v>20</v>
      </c>
      <c r="E20" s="19" t="s">
        <v>58</v>
      </c>
      <c r="F20" s="22">
        <v>0.022037037037037036</v>
      </c>
      <c r="G20" s="18" t="str">
        <f t="shared" si="0"/>
        <v>4.24/km</v>
      </c>
      <c r="H20" s="21">
        <f t="shared" si="1"/>
        <v>0.003993055555555552</v>
      </c>
      <c r="I20" s="21">
        <f>F20-INDEX($F$4:$F$714,MATCH(D20,$D$4:$D$714,0))</f>
        <v>0.0024999999999999988</v>
      </c>
    </row>
    <row r="21" spans="1:9" s="17" customFormat="1" ht="15" customHeight="1">
      <c r="A21" s="18">
        <v>18</v>
      </c>
      <c r="B21" s="19" t="s">
        <v>59</v>
      </c>
      <c r="C21" s="19" t="s">
        <v>60</v>
      </c>
      <c r="D21" s="18" t="s">
        <v>32</v>
      </c>
      <c r="E21" s="19" t="s">
        <v>43</v>
      </c>
      <c r="F21" s="22">
        <v>0.022118055555555557</v>
      </c>
      <c r="G21" s="18" t="str">
        <f t="shared" si="0"/>
        <v>4.25/km</v>
      </c>
      <c r="H21" s="21">
        <f t="shared" si="1"/>
        <v>0.004074074074074074</v>
      </c>
      <c r="I21" s="21">
        <f>F21-INDEX($F$4:$F$714,MATCH(D21,$D$4:$D$714,0))</f>
        <v>0.0017939814814814832</v>
      </c>
    </row>
    <row r="22" spans="1:9" s="17" customFormat="1" ht="15" customHeight="1">
      <c r="A22" s="18">
        <v>19</v>
      </c>
      <c r="B22" s="19" t="s">
        <v>61</v>
      </c>
      <c r="C22" s="19" t="s">
        <v>60</v>
      </c>
      <c r="D22" s="18" t="s">
        <v>26</v>
      </c>
      <c r="E22" s="19" t="s">
        <v>43</v>
      </c>
      <c r="F22" s="22">
        <v>0.022129629629629628</v>
      </c>
      <c r="G22" s="18" t="str">
        <f t="shared" si="0"/>
        <v>4.26/km</v>
      </c>
      <c r="H22" s="21">
        <f t="shared" si="1"/>
        <v>0.004085648148148144</v>
      </c>
      <c r="I22" s="21">
        <f>F22-INDEX($F$4:$F$714,MATCH(D22,$D$4:$D$714,0))</f>
        <v>0.0020601851851851857</v>
      </c>
    </row>
    <row r="23" spans="1:9" s="17" customFormat="1" ht="15" customHeight="1">
      <c r="A23" s="23">
        <v>20</v>
      </c>
      <c r="B23" s="24" t="s">
        <v>62</v>
      </c>
      <c r="C23" s="24" t="s">
        <v>63</v>
      </c>
      <c r="D23" s="23" t="s">
        <v>64</v>
      </c>
      <c r="E23" s="24" t="s">
        <v>29</v>
      </c>
      <c r="F23" s="27">
        <v>0.022349537037037032</v>
      </c>
      <c r="G23" s="23" t="str">
        <f t="shared" si="0"/>
        <v>4.28/km</v>
      </c>
      <c r="H23" s="26">
        <f t="shared" si="1"/>
        <v>0.004305555555555549</v>
      </c>
      <c r="I23" s="26">
        <f>F23-INDEX($F$4:$F$714,MATCH(D23,$D$4:$D$714,0))</f>
        <v>0</v>
      </c>
    </row>
    <row r="24" spans="1:9" s="17" customFormat="1" ht="15" customHeight="1">
      <c r="A24" s="18">
        <v>21</v>
      </c>
      <c r="B24" s="19" t="s">
        <v>65</v>
      </c>
      <c r="C24" s="19" t="s">
        <v>66</v>
      </c>
      <c r="D24" s="18" t="s">
        <v>67</v>
      </c>
      <c r="E24" s="19" t="s">
        <v>68</v>
      </c>
      <c r="F24" s="20">
        <v>0.022372685185185186</v>
      </c>
      <c r="G24" s="18" t="str">
        <f t="shared" si="0"/>
        <v>4.28/km</v>
      </c>
      <c r="H24" s="21">
        <f t="shared" si="1"/>
        <v>0.004328703703703703</v>
      </c>
      <c r="I24" s="21">
        <f>F24-INDEX($F$4:$F$714,MATCH(D24,$D$4:$D$714,0))</f>
        <v>0</v>
      </c>
    </row>
    <row r="25" spans="1:9" s="17" customFormat="1" ht="15" customHeight="1">
      <c r="A25" s="18">
        <v>22</v>
      </c>
      <c r="B25" s="19" t="s">
        <v>69</v>
      </c>
      <c r="C25" s="19" t="s">
        <v>70</v>
      </c>
      <c r="D25" s="18" t="s">
        <v>32</v>
      </c>
      <c r="E25" s="19" t="s">
        <v>33</v>
      </c>
      <c r="F25" s="20">
        <v>0.02273148148148148</v>
      </c>
      <c r="G25" s="18" t="str">
        <f t="shared" si="0"/>
        <v>4.33/km</v>
      </c>
      <c r="H25" s="21">
        <f t="shared" si="1"/>
        <v>0.004687499999999997</v>
      </c>
      <c r="I25" s="21">
        <f>F25-INDEX($F$4:$F$714,MATCH(D25,$D$4:$D$714,0))</f>
        <v>0.0024074074074074067</v>
      </c>
    </row>
    <row r="26" spans="1:9" s="17" customFormat="1" ht="15" customHeight="1">
      <c r="A26" s="18">
        <v>23</v>
      </c>
      <c r="B26" s="19" t="s">
        <v>71</v>
      </c>
      <c r="C26" s="19" t="s">
        <v>72</v>
      </c>
      <c r="D26" s="18" t="s">
        <v>46</v>
      </c>
      <c r="E26" s="19" t="s">
        <v>73</v>
      </c>
      <c r="F26" s="22">
        <v>0.022835648148148147</v>
      </c>
      <c r="G26" s="18" t="str">
        <f t="shared" si="0"/>
        <v>4.34/km</v>
      </c>
      <c r="H26" s="21">
        <f t="shared" si="1"/>
        <v>0.004791666666666663</v>
      </c>
      <c r="I26" s="21">
        <f>F26-INDEX($F$4:$F$714,MATCH(D26,$D$4:$D$714,0))</f>
        <v>0.0016435185185185164</v>
      </c>
    </row>
    <row r="27" spans="1:9" s="28" customFormat="1" ht="15" customHeight="1">
      <c r="A27" s="18">
        <v>24</v>
      </c>
      <c r="B27" s="19" t="s">
        <v>74</v>
      </c>
      <c r="C27" s="19" t="s">
        <v>75</v>
      </c>
      <c r="D27" s="18" t="s">
        <v>67</v>
      </c>
      <c r="E27" s="19" t="s">
        <v>51</v>
      </c>
      <c r="F27" s="20">
        <v>0.022997685185185187</v>
      </c>
      <c r="G27" s="18" t="str">
        <f t="shared" si="0"/>
        <v>4.36/km</v>
      </c>
      <c r="H27" s="21">
        <f t="shared" si="1"/>
        <v>0.004953703703703703</v>
      </c>
      <c r="I27" s="21">
        <f>F27-INDEX($F$4:$F$714,MATCH(D27,$D$4:$D$714,0))</f>
        <v>0.0006250000000000006</v>
      </c>
    </row>
    <row r="28" spans="1:9" s="17" customFormat="1" ht="15" customHeight="1">
      <c r="A28" s="23">
        <v>25</v>
      </c>
      <c r="B28" s="24" t="s">
        <v>76</v>
      </c>
      <c r="C28" s="24" t="s">
        <v>77</v>
      </c>
      <c r="D28" s="23" t="s">
        <v>32</v>
      </c>
      <c r="E28" s="24" t="s">
        <v>29</v>
      </c>
      <c r="F28" s="25">
        <v>0.023078703703703702</v>
      </c>
      <c r="G28" s="23" t="str">
        <f t="shared" si="0"/>
        <v>4.37/km</v>
      </c>
      <c r="H28" s="26">
        <f t="shared" si="1"/>
        <v>0.005034722222222218</v>
      </c>
      <c r="I28" s="26">
        <f>F28-INDEX($F$4:$F$714,MATCH(D28,$D$4:$D$714,0))</f>
        <v>0.0027546296296296277</v>
      </c>
    </row>
    <row r="29" spans="1:9" s="17" customFormat="1" ht="15" customHeight="1">
      <c r="A29" s="18">
        <v>26</v>
      </c>
      <c r="B29" s="19" t="s">
        <v>78</v>
      </c>
      <c r="C29" s="19" t="s">
        <v>63</v>
      </c>
      <c r="D29" s="18" t="s">
        <v>64</v>
      </c>
      <c r="E29" s="19" t="s">
        <v>79</v>
      </c>
      <c r="F29" s="20">
        <v>0.023541666666666666</v>
      </c>
      <c r="G29" s="18" t="str">
        <f t="shared" si="0"/>
        <v>4.43/km</v>
      </c>
      <c r="H29" s="21">
        <f t="shared" si="1"/>
        <v>0.005497685185185182</v>
      </c>
      <c r="I29" s="21">
        <f>F29-INDEX($F$4:$F$714,MATCH(D29,$D$4:$D$714,0))</f>
        <v>0.0011921296296296333</v>
      </c>
    </row>
    <row r="30" spans="1:9" s="17" customFormat="1" ht="15" customHeight="1">
      <c r="A30" s="18">
        <v>27</v>
      </c>
      <c r="B30" s="19" t="s">
        <v>80</v>
      </c>
      <c r="C30" s="19" t="s">
        <v>19</v>
      </c>
      <c r="D30" s="18" t="s">
        <v>20</v>
      </c>
      <c r="E30" s="19" t="s">
        <v>43</v>
      </c>
      <c r="F30" s="22">
        <v>0.02355324074074074</v>
      </c>
      <c r="G30" s="18" t="str">
        <f t="shared" si="0"/>
        <v>4.43/km</v>
      </c>
      <c r="H30" s="21">
        <f t="shared" si="1"/>
        <v>0.005509259259259255</v>
      </c>
      <c r="I30" s="21">
        <f>F30-INDEX($F$4:$F$714,MATCH(D30,$D$4:$D$714,0))</f>
        <v>0.004016203703703702</v>
      </c>
    </row>
    <row r="31" spans="1:9" s="17" customFormat="1" ht="15" customHeight="1">
      <c r="A31" s="18">
        <v>28</v>
      </c>
      <c r="B31" s="19" t="s">
        <v>81</v>
      </c>
      <c r="C31" s="19" t="s">
        <v>82</v>
      </c>
      <c r="D31" s="18" t="s">
        <v>67</v>
      </c>
      <c r="E31" s="19" t="s">
        <v>36</v>
      </c>
      <c r="F31" s="22">
        <v>0.02377314814814815</v>
      </c>
      <c r="G31" s="18" t="str">
        <f t="shared" si="0"/>
        <v>4.45/km</v>
      </c>
      <c r="H31" s="21">
        <f t="shared" si="1"/>
        <v>0.005729166666666667</v>
      </c>
      <c r="I31" s="21">
        <f>F31-INDEX($F$4:$F$714,MATCH(D31,$D$4:$D$714,0))</f>
        <v>0.0014004629629629645</v>
      </c>
    </row>
    <row r="32" spans="1:9" s="17" customFormat="1" ht="15" customHeight="1">
      <c r="A32" s="23">
        <v>29</v>
      </c>
      <c r="B32" s="24" t="s">
        <v>83</v>
      </c>
      <c r="C32" s="24" t="s">
        <v>55</v>
      </c>
      <c r="D32" s="23" t="s">
        <v>46</v>
      </c>
      <c r="E32" s="24" t="s">
        <v>29</v>
      </c>
      <c r="F32" s="25">
        <v>0.0241087962962963</v>
      </c>
      <c r="G32" s="23" t="str">
        <f t="shared" si="0"/>
        <v>4.49/km</v>
      </c>
      <c r="H32" s="26">
        <f aca="true" t="shared" si="2" ref="H32:H63">F32-$F$4</f>
        <v>0.0060648148148148145</v>
      </c>
      <c r="I32" s="26">
        <f>F32-INDEX($F$4:$F$714,MATCH(D32,$D$4:$D$714,0))</f>
        <v>0.002916666666666668</v>
      </c>
    </row>
    <row r="33" spans="1:9" s="17" customFormat="1" ht="15" customHeight="1">
      <c r="A33" s="18">
        <v>30</v>
      </c>
      <c r="B33" s="19" t="s">
        <v>84</v>
      </c>
      <c r="C33" s="19" t="s">
        <v>85</v>
      </c>
      <c r="D33" s="18" t="s">
        <v>46</v>
      </c>
      <c r="E33" s="19" t="s">
        <v>68</v>
      </c>
      <c r="F33" s="20">
        <v>0.02428240740740741</v>
      </c>
      <c r="G33" s="18" t="str">
        <f t="shared" si="0"/>
        <v>4.51/km</v>
      </c>
      <c r="H33" s="21">
        <f t="shared" si="2"/>
        <v>0.006238425925925925</v>
      </c>
      <c r="I33" s="21">
        <f>F33-INDEX($F$4:$F$714,MATCH(D33,$D$4:$D$714,0))</f>
        <v>0.0030902777777777786</v>
      </c>
    </row>
    <row r="34" spans="1:9" s="17" customFormat="1" ht="15" customHeight="1">
      <c r="A34" s="18">
        <v>31</v>
      </c>
      <c r="B34" s="19" t="s">
        <v>86</v>
      </c>
      <c r="C34" s="19" t="s">
        <v>87</v>
      </c>
      <c r="D34" s="18" t="s">
        <v>88</v>
      </c>
      <c r="E34" s="19" t="s">
        <v>73</v>
      </c>
      <c r="F34" s="22">
        <v>0.024328703703703703</v>
      </c>
      <c r="G34" s="18" t="str">
        <f t="shared" si="0"/>
        <v>4.52/km</v>
      </c>
      <c r="H34" s="21">
        <f t="shared" si="2"/>
        <v>0.006284722222222219</v>
      </c>
      <c r="I34" s="21">
        <f>F34-INDEX($F$4:$F$714,MATCH(D34,$D$4:$D$714,0))</f>
        <v>0</v>
      </c>
    </row>
    <row r="35" spans="1:9" s="17" customFormat="1" ht="15" customHeight="1">
      <c r="A35" s="18">
        <v>32</v>
      </c>
      <c r="B35" s="19" t="s">
        <v>89</v>
      </c>
      <c r="C35" s="19" t="s">
        <v>35</v>
      </c>
      <c r="D35" s="18" t="s">
        <v>26</v>
      </c>
      <c r="E35" s="19" t="s">
        <v>15</v>
      </c>
      <c r="F35" s="22">
        <v>0.024375</v>
      </c>
      <c r="G35" s="18" t="str">
        <f t="shared" si="0"/>
        <v>4.53/km</v>
      </c>
      <c r="H35" s="21">
        <f t="shared" si="2"/>
        <v>0.006331018518518517</v>
      </c>
      <c r="I35" s="21">
        <f>F35-INDEX($F$4:$F$714,MATCH(D35,$D$4:$D$714,0))</f>
        <v>0.004305555555555559</v>
      </c>
    </row>
    <row r="36" spans="1:9" s="17" customFormat="1" ht="15" customHeight="1">
      <c r="A36" s="23">
        <v>33</v>
      </c>
      <c r="B36" s="24" t="s">
        <v>90</v>
      </c>
      <c r="C36" s="24" t="s">
        <v>91</v>
      </c>
      <c r="D36" s="23" t="s">
        <v>67</v>
      </c>
      <c r="E36" s="24" t="s">
        <v>29</v>
      </c>
      <c r="F36" s="25">
        <v>0.02443287037037037</v>
      </c>
      <c r="G36" s="23" t="str">
        <f t="shared" si="0"/>
        <v>4.53/km</v>
      </c>
      <c r="H36" s="26">
        <f t="shared" si="2"/>
        <v>0.006388888888888885</v>
      </c>
      <c r="I36" s="26">
        <f>F36-INDEX($F$4:$F$714,MATCH(D36,$D$4:$D$714,0))</f>
        <v>0.0020601851851851823</v>
      </c>
    </row>
    <row r="37" spans="1:9" s="17" customFormat="1" ht="15" customHeight="1">
      <c r="A37" s="18">
        <v>34</v>
      </c>
      <c r="B37" s="19" t="s">
        <v>92</v>
      </c>
      <c r="C37" s="19" t="s">
        <v>93</v>
      </c>
      <c r="D37" s="18" t="s">
        <v>14</v>
      </c>
      <c r="E37" s="19" t="s">
        <v>94</v>
      </c>
      <c r="F37" s="20">
        <v>0.024548611111111115</v>
      </c>
      <c r="G37" s="18" t="str">
        <f t="shared" si="0"/>
        <v>4.55/km</v>
      </c>
      <c r="H37" s="21">
        <f t="shared" si="2"/>
        <v>0.006504629629629631</v>
      </c>
      <c r="I37" s="21">
        <f>F37-INDEX($F$4:$F$714,MATCH(D37,$D$4:$D$714,0))</f>
        <v>0.006504629629629631</v>
      </c>
    </row>
    <row r="38" spans="1:9" s="17" customFormat="1" ht="15" customHeight="1">
      <c r="A38" s="18">
        <v>35</v>
      </c>
      <c r="B38" s="19" t="s">
        <v>95</v>
      </c>
      <c r="C38" s="19" t="s">
        <v>96</v>
      </c>
      <c r="D38" s="18" t="s">
        <v>20</v>
      </c>
      <c r="E38" s="19" t="s">
        <v>97</v>
      </c>
      <c r="F38" s="22">
        <v>0.024756944444444443</v>
      </c>
      <c r="G38" s="18" t="str">
        <f t="shared" si="0"/>
        <v>4.57/km</v>
      </c>
      <c r="H38" s="21">
        <f t="shared" si="2"/>
        <v>0.006712962962962959</v>
      </c>
      <c r="I38" s="21">
        <f>F38-INDEX($F$4:$F$714,MATCH(D38,$D$4:$D$714,0))</f>
        <v>0.005219907407407406</v>
      </c>
    </row>
    <row r="39" spans="1:9" s="17" customFormat="1" ht="15" customHeight="1">
      <c r="A39" s="18">
        <v>36</v>
      </c>
      <c r="B39" s="19" t="s">
        <v>98</v>
      </c>
      <c r="C39" s="19" t="s">
        <v>99</v>
      </c>
      <c r="D39" s="18" t="s">
        <v>14</v>
      </c>
      <c r="E39" s="19" t="s">
        <v>100</v>
      </c>
      <c r="F39" s="20">
        <v>0.0250462962962963</v>
      </c>
      <c r="G39" s="18" t="str">
        <f t="shared" si="0"/>
        <v>5.01/km</v>
      </c>
      <c r="H39" s="21">
        <f t="shared" si="2"/>
        <v>0.007002314814814815</v>
      </c>
      <c r="I39" s="21">
        <f>F39-INDEX($F$4:$F$714,MATCH(D39,$D$4:$D$714,0))</f>
        <v>0.007002314814814815</v>
      </c>
    </row>
    <row r="40" spans="1:9" s="17" customFormat="1" ht="15" customHeight="1">
      <c r="A40" s="18">
        <v>37</v>
      </c>
      <c r="B40" s="19" t="s">
        <v>101</v>
      </c>
      <c r="C40" s="19" t="s">
        <v>102</v>
      </c>
      <c r="D40" s="18" t="s">
        <v>32</v>
      </c>
      <c r="E40" s="19" t="s">
        <v>15</v>
      </c>
      <c r="F40" s="22">
        <v>0.025243055555555557</v>
      </c>
      <c r="G40" s="18" t="str">
        <f t="shared" si="0"/>
        <v>5.03/km</v>
      </c>
      <c r="H40" s="21">
        <f t="shared" si="2"/>
        <v>0.007199074074074073</v>
      </c>
      <c r="I40" s="21">
        <f>F40-INDEX($F$4:$F$714,MATCH(D40,$D$4:$D$714,0))</f>
        <v>0.0049189814814814825</v>
      </c>
    </row>
    <row r="41" spans="1:9" s="17" customFormat="1" ht="15" customHeight="1">
      <c r="A41" s="23">
        <v>38</v>
      </c>
      <c r="B41" s="24" t="s">
        <v>103</v>
      </c>
      <c r="C41" s="24" t="s">
        <v>104</v>
      </c>
      <c r="D41" s="23" t="s">
        <v>64</v>
      </c>
      <c r="E41" s="24" t="s">
        <v>29</v>
      </c>
      <c r="F41" s="25">
        <v>0.025416666666666667</v>
      </c>
      <c r="G41" s="23" t="str">
        <f t="shared" si="0"/>
        <v>5.05/km</v>
      </c>
      <c r="H41" s="26">
        <f t="shared" si="2"/>
        <v>0.0073726851851851835</v>
      </c>
      <c r="I41" s="26">
        <f>F41-INDEX($F$4:$F$714,MATCH(D41,$D$4:$D$714,0))</f>
        <v>0.003067129629629635</v>
      </c>
    </row>
    <row r="42" spans="1:9" s="17" customFormat="1" ht="15" customHeight="1">
      <c r="A42" s="23">
        <v>39</v>
      </c>
      <c r="B42" s="24" t="s">
        <v>105</v>
      </c>
      <c r="C42" s="24" t="s">
        <v>106</v>
      </c>
      <c r="D42" s="23" t="s">
        <v>107</v>
      </c>
      <c r="E42" s="24" t="s">
        <v>29</v>
      </c>
      <c r="F42" s="27">
        <v>0.02542824074074074</v>
      </c>
      <c r="G42" s="23" t="str">
        <f t="shared" si="0"/>
        <v>5.05/km</v>
      </c>
      <c r="H42" s="26">
        <f t="shared" si="2"/>
        <v>0.007384259259259257</v>
      </c>
      <c r="I42" s="26">
        <f>F42-INDEX($F$4:$F$714,MATCH(D42,$D$4:$D$714,0))</f>
        <v>0</v>
      </c>
    </row>
    <row r="43" spans="1:9" s="17" customFormat="1" ht="15" customHeight="1">
      <c r="A43" s="18">
        <v>40</v>
      </c>
      <c r="B43" s="19" t="s">
        <v>108</v>
      </c>
      <c r="C43" s="19" t="s">
        <v>109</v>
      </c>
      <c r="D43" s="18" t="s">
        <v>26</v>
      </c>
      <c r="E43" s="19" t="s">
        <v>110</v>
      </c>
      <c r="F43" s="22">
        <v>0.025439814814814814</v>
      </c>
      <c r="G43" s="18" t="str">
        <f t="shared" si="0"/>
        <v>5.05/km</v>
      </c>
      <c r="H43" s="21">
        <f t="shared" si="2"/>
        <v>0.007395833333333331</v>
      </c>
      <c r="I43" s="21">
        <f>F43-INDEX($F$4:$F$714,MATCH(D43,$D$4:$D$714,0))</f>
        <v>0.005370370370370373</v>
      </c>
    </row>
    <row r="44" spans="1:9" s="17" customFormat="1" ht="15" customHeight="1">
      <c r="A44" s="18">
        <v>41</v>
      </c>
      <c r="B44" s="19" t="s">
        <v>111</v>
      </c>
      <c r="C44" s="19" t="s">
        <v>112</v>
      </c>
      <c r="D44" s="18" t="s">
        <v>20</v>
      </c>
      <c r="E44" s="19" t="s">
        <v>58</v>
      </c>
      <c r="F44" s="22">
        <v>0.025486111111111112</v>
      </c>
      <c r="G44" s="18" t="str">
        <f t="shared" si="0"/>
        <v>5.06/km</v>
      </c>
      <c r="H44" s="21">
        <f t="shared" si="2"/>
        <v>0.007442129629629628</v>
      </c>
      <c r="I44" s="21">
        <f>F44-INDEX($F$4:$F$714,MATCH(D44,$D$4:$D$714,0))</f>
        <v>0.005949074074074075</v>
      </c>
    </row>
    <row r="45" spans="1:9" s="17" customFormat="1" ht="15" customHeight="1">
      <c r="A45" s="18">
        <v>42</v>
      </c>
      <c r="B45" s="19" t="s">
        <v>113</v>
      </c>
      <c r="C45" s="19" t="s">
        <v>48</v>
      </c>
      <c r="D45" s="18" t="s">
        <v>32</v>
      </c>
      <c r="E45" s="19" t="s">
        <v>43</v>
      </c>
      <c r="F45" s="22">
        <v>0.025567129629629634</v>
      </c>
      <c r="G45" s="18" t="str">
        <f t="shared" si="0"/>
        <v>5.07/km</v>
      </c>
      <c r="H45" s="21">
        <f t="shared" si="2"/>
        <v>0.00752314814814815</v>
      </c>
      <c r="I45" s="21">
        <f>F45-INDEX($F$4:$F$714,MATCH(D45,$D$4:$D$714,0))</f>
        <v>0.00524305555555556</v>
      </c>
    </row>
    <row r="46" spans="1:9" s="17" customFormat="1" ht="15" customHeight="1">
      <c r="A46" s="18">
        <v>43</v>
      </c>
      <c r="B46" s="19" t="s">
        <v>114</v>
      </c>
      <c r="C46" s="19" t="s">
        <v>115</v>
      </c>
      <c r="D46" s="18" t="s">
        <v>116</v>
      </c>
      <c r="E46" s="19" t="s">
        <v>15</v>
      </c>
      <c r="F46" s="22">
        <v>0.02576388888888889</v>
      </c>
      <c r="G46" s="18" t="str">
        <f t="shared" si="0"/>
        <v>5.09/km</v>
      </c>
      <c r="H46" s="21">
        <f t="shared" si="2"/>
        <v>0.007719907407407408</v>
      </c>
      <c r="I46" s="21">
        <f>F46-INDEX($F$4:$F$714,MATCH(D46,$D$4:$D$714,0))</f>
        <v>0</v>
      </c>
    </row>
    <row r="47" spans="1:9" s="17" customFormat="1" ht="15" customHeight="1">
      <c r="A47" s="18">
        <v>44</v>
      </c>
      <c r="B47" s="19" t="s">
        <v>117</v>
      </c>
      <c r="C47" s="19" t="s">
        <v>42</v>
      </c>
      <c r="D47" s="18" t="s">
        <v>46</v>
      </c>
      <c r="E47" s="19" t="s">
        <v>58</v>
      </c>
      <c r="F47" s="22">
        <v>0.025914351851851855</v>
      </c>
      <c r="G47" s="18" t="str">
        <f t="shared" si="0"/>
        <v>5.11/km</v>
      </c>
      <c r="H47" s="21">
        <f t="shared" si="2"/>
        <v>0.007870370370370371</v>
      </c>
      <c r="I47" s="21">
        <f>F47-INDEX($F$4:$F$714,MATCH(D47,$D$4:$D$714,0))</f>
        <v>0.004722222222222225</v>
      </c>
    </row>
    <row r="48" spans="1:9" s="17" customFormat="1" ht="15" customHeight="1">
      <c r="A48" s="18">
        <v>45</v>
      </c>
      <c r="B48" s="19" t="s">
        <v>118</v>
      </c>
      <c r="C48" s="19" t="s">
        <v>119</v>
      </c>
      <c r="D48" s="18" t="s">
        <v>64</v>
      </c>
      <c r="E48" s="19" t="s">
        <v>120</v>
      </c>
      <c r="F48" s="22">
        <v>0.02597222222222222</v>
      </c>
      <c r="G48" s="18" t="str">
        <f t="shared" si="0"/>
        <v>5.12/km</v>
      </c>
      <c r="H48" s="21">
        <f t="shared" si="2"/>
        <v>0.007928240740740736</v>
      </c>
      <c r="I48" s="21">
        <f>F48-INDEX($F$4:$F$714,MATCH(D48,$D$4:$D$714,0))</f>
        <v>0.003622685185185187</v>
      </c>
    </row>
    <row r="49" spans="1:9" s="17" customFormat="1" ht="15" customHeight="1">
      <c r="A49" s="18">
        <v>46</v>
      </c>
      <c r="B49" s="19" t="s">
        <v>121</v>
      </c>
      <c r="C49" s="19" t="s">
        <v>122</v>
      </c>
      <c r="D49" s="18" t="s">
        <v>123</v>
      </c>
      <c r="E49" s="19" t="s">
        <v>43</v>
      </c>
      <c r="F49" s="22">
        <v>0.02601851851851852</v>
      </c>
      <c r="G49" s="18" t="str">
        <f t="shared" si="0"/>
        <v>5.12/km</v>
      </c>
      <c r="H49" s="21">
        <f t="shared" si="2"/>
        <v>0.007974537037037037</v>
      </c>
      <c r="I49" s="21">
        <f>F49-INDEX($F$4:$F$714,MATCH(D49,$D$4:$D$714,0))</f>
        <v>0</v>
      </c>
    </row>
    <row r="50" spans="1:9" s="17" customFormat="1" ht="15" customHeight="1">
      <c r="A50" s="18">
        <v>47</v>
      </c>
      <c r="B50" s="19" t="s">
        <v>124</v>
      </c>
      <c r="C50" s="19" t="s">
        <v>125</v>
      </c>
      <c r="D50" s="18" t="s">
        <v>46</v>
      </c>
      <c r="E50" s="19" t="s">
        <v>126</v>
      </c>
      <c r="F50" s="20">
        <v>0.026284722222222223</v>
      </c>
      <c r="G50" s="18" t="str">
        <f t="shared" si="0"/>
        <v>5.15/km</v>
      </c>
      <c r="H50" s="21">
        <f t="shared" si="2"/>
        <v>0.00824074074074074</v>
      </c>
      <c r="I50" s="21">
        <f>F50-INDEX($F$4:$F$714,MATCH(D50,$D$4:$D$714,0))</f>
        <v>0.005092592592592593</v>
      </c>
    </row>
    <row r="51" spans="1:9" s="17" customFormat="1" ht="15" customHeight="1">
      <c r="A51" s="18">
        <v>48</v>
      </c>
      <c r="B51" s="19" t="s">
        <v>127</v>
      </c>
      <c r="C51" s="19" t="s">
        <v>128</v>
      </c>
      <c r="D51" s="18" t="s">
        <v>107</v>
      </c>
      <c r="E51" s="19" t="s">
        <v>15</v>
      </c>
      <c r="F51" s="22">
        <v>0.026354166666666668</v>
      </c>
      <c r="G51" s="18" t="str">
        <f t="shared" si="0"/>
        <v>5.16/km</v>
      </c>
      <c r="H51" s="21">
        <f t="shared" si="2"/>
        <v>0.008310185185185184</v>
      </c>
      <c r="I51" s="21">
        <f>F51-INDEX($F$4:$F$714,MATCH(D51,$D$4:$D$714,0))</f>
        <v>0.0009259259259259273</v>
      </c>
    </row>
    <row r="52" spans="1:9" s="17" customFormat="1" ht="15" customHeight="1">
      <c r="A52" s="18">
        <v>49</v>
      </c>
      <c r="B52" s="19" t="s">
        <v>129</v>
      </c>
      <c r="C52" s="19" t="s">
        <v>17</v>
      </c>
      <c r="D52" s="18" t="s">
        <v>130</v>
      </c>
      <c r="E52" s="19" t="s">
        <v>15</v>
      </c>
      <c r="F52" s="22">
        <v>0.02666666666666667</v>
      </c>
      <c r="G52" s="18" t="str">
        <f t="shared" si="0"/>
        <v>5.20/km</v>
      </c>
      <c r="H52" s="21">
        <f t="shared" si="2"/>
        <v>0.008622685185185185</v>
      </c>
      <c r="I52" s="21">
        <f>F52-INDEX($F$4:$F$714,MATCH(D52,$D$4:$D$714,0))</f>
        <v>0</v>
      </c>
    </row>
    <row r="53" spans="1:9" s="29" customFormat="1" ht="15" customHeight="1">
      <c r="A53" s="23">
        <v>50</v>
      </c>
      <c r="B53" s="24" t="s">
        <v>131</v>
      </c>
      <c r="C53" s="24" t="s">
        <v>132</v>
      </c>
      <c r="D53" s="23" t="s">
        <v>32</v>
      </c>
      <c r="E53" s="24" t="s">
        <v>29</v>
      </c>
      <c r="F53" s="25">
        <v>0.02677083333333333</v>
      </c>
      <c r="G53" s="23" t="str">
        <f t="shared" si="0"/>
        <v>5.21/km</v>
      </c>
      <c r="H53" s="26">
        <f t="shared" si="2"/>
        <v>0.008726851851851847</v>
      </c>
      <c r="I53" s="26">
        <f>F53-INDEX($F$4:$F$714,MATCH(D53,$D$4:$D$714,0))</f>
        <v>0.006446759259259256</v>
      </c>
    </row>
    <row r="54" spans="1:9" s="17" customFormat="1" ht="15" customHeight="1">
      <c r="A54" s="18">
        <v>51</v>
      </c>
      <c r="B54" s="19" t="s">
        <v>133</v>
      </c>
      <c r="C54" s="19" t="s">
        <v>134</v>
      </c>
      <c r="D54" s="18" t="s">
        <v>64</v>
      </c>
      <c r="E54" s="19" t="s">
        <v>135</v>
      </c>
      <c r="F54" s="22">
        <v>0.02681712962962963</v>
      </c>
      <c r="G54" s="18" t="str">
        <f t="shared" si="0"/>
        <v>5.22/km</v>
      </c>
      <c r="H54" s="21">
        <f t="shared" si="2"/>
        <v>0.008773148148148148</v>
      </c>
      <c r="I54" s="21">
        <f>F54-INDEX($F$4:$F$714,MATCH(D54,$D$4:$D$714,0))</f>
        <v>0.004467592592592599</v>
      </c>
    </row>
    <row r="55" spans="1:9" s="17" customFormat="1" ht="15" customHeight="1">
      <c r="A55" s="18">
        <v>52</v>
      </c>
      <c r="B55" s="19" t="s">
        <v>136</v>
      </c>
      <c r="C55" s="19" t="s">
        <v>137</v>
      </c>
      <c r="D55" s="18" t="s">
        <v>130</v>
      </c>
      <c r="E55" s="19" t="s">
        <v>73</v>
      </c>
      <c r="F55" s="22">
        <v>0.026863425925925926</v>
      </c>
      <c r="G55" s="18" t="str">
        <f t="shared" si="0"/>
        <v>5.22/km</v>
      </c>
      <c r="H55" s="21">
        <f t="shared" si="2"/>
        <v>0.008819444444444442</v>
      </c>
      <c r="I55" s="21">
        <f>F55-INDEX($F$4:$F$714,MATCH(D55,$D$4:$D$714,0))</f>
        <v>0.00019675925925925764</v>
      </c>
    </row>
    <row r="56" spans="1:9" s="17" customFormat="1" ht="15" customHeight="1">
      <c r="A56" s="23">
        <v>53</v>
      </c>
      <c r="B56" s="24" t="s">
        <v>138</v>
      </c>
      <c r="C56" s="24" t="s">
        <v>139</v>
      </c>
      <c r="D56" s="23" t="s">
        <v>46</v>
      </c>
      <c r="E56" s="24" t="s">
        <v>29</v>
      </c>
      <c r="F56" s="25">
        <v>0.027002314814814812</v>
      </c>
      <c r="G56" s="23" t="str">
        <f t="shared" si="0"/>
        <v>5.24/km</v>
      </c>
      <c r="H56" s="26">
        <f t="shared" si="2"/>
        <v>0.008958333333333329</v>
      </c>
      <c r="I56" s="26">
        <f>F56-INDEX($F$4:$F$714,MATCH(D56,$D$4:$D$714,0))</f>
        <v>0.005810185185185182</v>
      </c>
    </row>
    <row r="57" spans="1:9" s="17" customFormat="1" ht="15" customHeight="1">
      <c r="A57" s="23">
        <v>54</v>
      </c>
      <c r="B57" s="24" t="s">
        <v>140</v>
      </c>
      <c r="C57" s="24" t="s">
        <v>141</v>
      </c>
      <c r="D57" s="23" t="s">
        <v>46</v>
      </c>
      <c r="E57" s="24" t="s">
        <v>29</v>
      </c>
      <c r="F57" s="25">
        <v>0.027002314814814812</v>
      </c>
      <c r="G57" s="23" t="str">
        <f t="shared" si="0"/>
        <v>5.24/km</v>
      </c>
      <c r="H57" s="26">
        <f t="shared" si="2"/>
        <v>0.008958333333333329</v>
      </c>
      <c r="I57" s="26">
        <f>F57-INDEX($F$4:$F$714,MATCH(D57,$D$4:$D$714,0))</f>
        <v>0.005810185185185182</v>
      </c>
    </row>
    <row r="58" spans="1:9" s="17" customFormat="1" ht="15" customHeight="1">
      <c r="A58" s="23">
        <v>55</v>
      </c>
      <c r="B58" s="24" t="s">
        <v>142</v>
      </c>
      <c r="C58" s="24" t="s">
        <v>143</v>
      </c>
      <c r="D58" s="23" t="s">
        <v>32</v>
      </c>
      <c r="E58" s="24" t="s">
        <v>29</v>
      </c>
      <c r="F58" s="25">
        <v>0.02702546296296296</v>
      </c>
      <c r="G58" s="23" t="str">
        <f t="shared" si="0"/>
        <v>5.24/km</v>
      </c>
      <c r="H58" s="26">
        <f t="shared" si="2"/>
        <v>0.008981481481481476</v>
      </c>
      <c r="I58" s="26">
        <f>F58-INDEX($F$4:$F$714,MATCH(D58,$D$4:$D$714,0))</f>
        <v>0.006701388888888885</v>
      </c>
    </row>
    <row r="59" spans="1:9" s="17" customFormat="1" ht="15" customHeight="1">
      <c r="A59" s="18">
        <v>56</v>
      </c>
      <c r="B59" s="19" t="s">
        <v>144</v>
      </c>
      <c r="C59" s="19" t="s">
        <v>143</v>
      </c>
      <c r="D59" s="18" t="s">
        <v>145</v>
      </c>
      <c r="E59" s="19" t="s">
        <v>146</v>
      </c>
      <c r="F59" s="22">
        <v>0.02715277777777778</v>
      </c>
      <c r="G59" s="18" t="str">
        <f t="shared" si="0"/>
        <v>5.26/km</v>
      </c>
      <c r="H59" s="21">
        <f t="shared" si="2"/>
        <v>0.009108796296296295</v>
      </c>
      <c r="I59" s="21">
        <f>F59-INDEX($F$4:$F$714,MATCH(D59,$D$4:$D$714,0))</f>
        <v>0</v>
      </c>
    </row>
    <row r="60" spans="1:9" s="17" customFormat="1" ht="15" customHeight="1">
      <c r="A60" s="18">
        <v>57</v>
      </c>
      <c r="B60" s="19" t="s">
        <v>147</v>
      </c>
      <c r="C60" s="19" t="s">
        <v>148</v>
      </c>
      <c r="D60" s="18" t="s">
        <v>116</v>
      </c>
      <c r="E60" s="19" t="s">
        <v>15</v>
      </c>
      <c r="F60" s="22">
        <v>0.027280092592592592</v>
      </c>
      <c r="G60" s="18" t="str">
        <f t="shared" si="0"/>
        <v>5.27/km</v>
      </c>
      <c r="H60" s="21">
        <f t="shared" si="2"/>
        <v>0.009236111111111108</v>
      </c>
      <c r="I60" s="21">
        <f>F60-INDEX($F$4:$F$714,MATCH(D60,$D$4:$D$714,0))</f>
        <v>0.0015162037037037002</v>
      </c>
    </row>
    <row r="61" spans="1:9" s="17" customFormat="1" ht="15" customHeight="1">
      <c r="A61" s="18">
        <v>58</v>
      </c>
      <c r="B61" s="19" t="s">
        <v>149</v>
      </c>
      <c r="C61" s="19" t="s">
        <v>150</v>
      </c>
      <c r="D61" s="18" t="s">
        <v>88</v>
      </c>
      <c r="E61" s="19" t="s">
        <v>27</v>
      </c>
      <c r="F61" s="22">
        <v>0.027523148148148147</v>
      </c>
      <c r="G61" s="18" t="str">
        <f t="shared" si="0"/>
        <v>5.30/km</v>
      </c>
      <c r="H61" s="21">
        <f t="shared" si="2"/>
        <v>0.009479166666666664</v>
      </c>
      <c r="I61" s="21">
        <f>F61-INDEX($F$4:$F$714,MATCH(D61,$D$4:$D$714,0))</f>
        <v>0.003194444444444444</v>
      </c>
    </row>
    <row r="62" spans="1:9" s="17" customFormat="1" ht="15" customHeight="1">
      <c r="A62" s="18">
        <v>59</v>
      </c>
      <c r="B62" s="19" t="s">
        <v>151</v>
      </c>
      <c r="C62" s="19" t="s">
        <v>96</v>
      </c>
      <c r="D62" s="18" t="s">
        <v>64</v>
      </c>
      <c r="E62" s="19" t="s">
        <v>146</v>
      </c>
      <c r="F62" s="22">
        <v>0.027696759259259258</v>
      </c>
      <c r="G62" s="18" t="str">
        <f t="shared" si="0"/>
        <v>5.32/km</v>
      </c>
      <c r="H62" s="21">
        <f t="shared" si="2"/>
        <v>0.009652777777777774</v>
      </c>
      <c r="I62" s="21">
        <f>F62-INDEX($F$4:$F$714,MATCH(D62,$D$4:$D$714,0))</f>
        <v>0.005347222222222225</v>
      </c>
    </row>
    <row r="63" spans="1:9" s="17" customFormat="1" ht="15" customHeight="1">
      <c r="A63" s="18">
        <v>60</v>
      </c>
      <c r="B63" s="19" t="s">
        <v>152</v>
      </c>
      <c r="C63" s="19" t="s">
        <v>153</v>
      </c>
      <c r="D63" s="18" t="s">
        <v>116</v>
      </c>
      <c r="E63" s="19" t="s">
        <v>154</v>
      </c>
      <c r="F63" s="22">
        <v>0.02770833333333333</v>
      </c>
      <c r="G63" s="18" t="str">
        <f t="shared" si="0"/>
        <v>5.33/km</v>
      </c>
      <c r="H63" s="21">
        <f t="shared" si="2"/>
        <v>0.009664351851851848</v>
      </c>
      <c r="I63" s="21">
        <f>F63-INDEX($F$4:$F$714,MATCH(D63,$D$4:$D$714,0))</f>
        <v>0.0019444444444444396</v>
      </c>
    </row>
    <row r="64" spans="1:9" s="17" customFormat="1" ht="15" customHeight="1">
      <c r="A64" s="18">
        <v>61</v>
      </c>
      <c r="B64" s="19" t="s">
        <v>155</v>
      </c>
      <c r="C64" s="19" t="s">
        <v>156</v>
      </c>
      <c r="D64" s="18" t="s">
        <v>88</v>
      </c>
      <c r="E64" s="19" t="s">
        <v>157</v>
      </c>
      <c r="F64" s="22">
        <v>0.0278125</v>
      </c>
      <c r="G64" s="18" t="str">
        <f t="shared" si="0"/>
        <v>5.34/km</v>
      </c>
      <c r="H64" s="21">
        <f>F64-$F$4</f>
        <v>0.009768518518518517</v>
      </c>
      <c r="I64" s="21">
        <f>F64-INDEX($F$4:$F$714,MATCH(D64,$D$4:$D$714,0))</f>
        <v>0.0034837962962962973</v>
      </c>
    </row>
    <row r="65" spans="1:9" s="17" customFormat="1" ht="15" customHeight="1">
      <c r="A65" s="18">
        <v>62</v>
      </c>
      <c r="B65" s="19" t="s">
        <v>158</v>
      </c>
      <c r="C65" s="19" t="s">
        <v>159</v>
      </c>
      <c r="D65" s="18" t="s">
        <v>64</v>
      </c>
      <c r="E65" s="19" t="s">
        <v>15</v>
      </c>
      <c r="F65" s="20">
        <v>0.027905092592592592</v>
      </c>
      <c r="G65" s="18" t="str">
        <f t="shared" si="0"/>
        <v>5.35/km</v>
      </c>
      <c r="H65" s="21">
        <f>F65-$F$4</f>
        <v>0.009861111111111109</v>
      </c>
      <c r="I65" s="21">
        <f>F65-INDEX($F$4:$F$714,MATCH(D65,$D$4:$D$714,0))</f>
        <v>0.00555555555555556</v>
      </c>
    </row>
    <row r="66" spans="1:9" ht="15" customHeight="1">
      <c r="A66" s="23">
        <v>63</v>
      </c>
      <c r="B66" s="24" t="s">
        <v>160</v>
      </c>
      <c r="C66" s="24" t="s">
        <v>161</v>
      </c>
      <c r="D66" s="23" t="s">
        <v>14</v>
      </c>
      <c r="E66" s="24" t="s">
        <v>29</v>
      </c>
      <c r="F66" s="25">
        <v>0.02791666666666667</v>
      </c>
      <c r="G66" s="23" t="str">
        <f t="shared" si="0"/>
        <v>5.35/km</v>
      </c>
      <c r="H66" s="26">
        <f>F66-$F$4</f>
        <v>0.009872685185185186</v>
      </c>
      <c r="I66" s="26">
        <f>F66-INDEX($F$4:$F$714,MATCH(D66,$D$4:$D$714,0))</f>
        <v>0.009872685185185186</v>
      </c>
    </row>
    <row r="67" spans="1:9" ht="15" customHeight="1">
      <c r="A67" s="18">
        <v>64</v>
      </c>
      <c r="B67" s="19" t="s">
        <v>162</v>
      </c>
      <c r="C67" s="19" t="s">
        <v>163</v>
      </c>
      <c r="D67" s="18" t="s">
        <v>145</v>
      </c>
      <c r="E67" s="19" t="s">
        <v>164</v>
      </c>
      <c r="F67" s="22">
        <v>0.02829861111111111</v>
      </c>
      <c r="G67" s="18" t="str">
        <f t="shared" si="0"/>
        <v>5.40/km</v>
      </c>
      <c r="H67" s="21">
        <f aca="true" t="shared" si="3" ref="H67:H82">F67-$F$4</f>
        <v>0.010254629629629627</v>
      </c>
      <c r="I67" s="21">
        <f aca="true" t="shared" si="4" ref="I67:I82">F67-INDEX($F$4:$F$714,MATCH(D67,$D$4:$D$714,0))</f>
        <v>0.001145833333333332</v>
      </c>
    </row>
    <row r="68" spans="1:9" ht="15" customHeight="1">
      <c r="A68" s="23">
        <v>65</v>
      </c>
      <c r="B68" s="24" t="s">
        <v>165</v>
      </c>
      <c r="C68" s="24" t="s">
        <v>13</v>
      </c>
      <c r="D68" s="23" t="s">
        <v>64</v>
      </c>
      <c r="E68" s="24" t="s">
        <v>29</v>
      </c>
      <c r="F68" s="25">
        <v>0.02837962962962963</v>
      </c>
      <c r="G68" s="23" t="str">
        <f t="shared" si="0"/>
        <v>5.41/km</v>
      </c>
      <c r="H68" s="26">
        <f t="shared" si="3"/>
        <v>0.010335648148148146</v>
      </c>
      <c r="I68" s="26">
        <f t="shared" si="4"/>
        <v>0.006030092592592597</v>
      </c>
    </row>
    <row r="69" spans="1:9" ht="12.75">
      <c r="A69" s="18">
        <v>66</v>
      </c>
      <c r="B69" s="19" t="s">
        <v>166</v>
      </c>
      <c r="C69" s="19" t="s">
        <v>167</v>
      </c>
      <c r="D69" s="18" t="s">
        <v>14</v>
      </c>
      <c r="E69" s="19" t="s">
        <v>15</v>
      </c>
      <c r="F69" s="20">
        <v>0.029039351851851854</v>
      </c>
      <c r="G69" s="18" t="str">
        <f aca="true" t="shared" si="5" ref="G69:G82">TEXT(INT((HOUR(F69)*3600+MINUTE(F69)*60+SECOND(F69))/$I$2/60),"0")&amp;"."&amp;TEXT(MOD((HOUR(F69)*3600+MINUTE(F69)*60+SECOND(F69))/$I$2,60),"00")&amp;"/km"</f>
        <v>5.48/km</v>
      </c>
      <c r="H69" s="21">
        <f t="shared" si="3"/>
        <v>0.01099537037037037</v>
      </c>
      <c r="I69" s="21">
        <f t="shared" si="4"/>
        <v>0.01099537037037037</v>
      </c>
    </row>
    <row r="70" spans="1:9" ht="12.75">
      <c r="A70" s="18">
        <v>67</v>
      </c>
      <c r="B70" s="19" t="s">
        <v>168</v>
      </c>
      <c r="C70" s="19" t="s">
        <v>169</v>
      </c>
      <c r="D70" s="18" t="s">
        <v>130</v>
      </c>
      <c r="E70" s="19" t="s">
        <v>51</v>
      </c>
      <c r="F70" s="22">
        <v>0.029143518518518517</v>
      </c>
      <c r="G70" s="18" t="str">
        <f t="shared" si="5"/>
        <v>5.50/km</v>
      </c>
      <c r="H70" s="21">
        <f t="shared" si="3"/>
        <v>0.011099537037037033</v>
      </c>
      <c r="I70" s="21">
        <f t="shared" si="4"/>
        <v>0.002476851851851848</v>
      </c>
    </row>
    <row r="71" spans="1:9" ht="12.75">
      <c r="A71" s="18">
        <v>68</v>
      </c>
      <c r="B71" s="19" t="s">
        <v>170</v>
      </c>
      <c r="C71" s="19" t="s">
        <v>171</v>
      </c>
      <c r="D71" s="18" t="s">
        <v>32</v>
      </c>
      <c r="E71" s="19" t="s">
        <v>97</v>
      </c>
      <c r="F71" s="20">
        <v>0.02929398148148148</v>
      </c>
      <c r="G71" s="18" t="str">
        <f t="shared" si="5"/>
        <v>5.52/km</v>
      </c>
      <c r="H71" s="21">
        <f t="shared" si="3"/>
        <v>0.011249999999999996</v>
      </c>
      <c r="I71" s="21">
        <f t="shared" si="4"/>
        <v>0.008969907407407406</v>
      </c>
    </row>
    <row r="72" spans="1:9" ht="12.75">
      <c r="A72" s="18">
        <v>69</v>
      </c>
      <c r="B72" s="19" t="s">
        <v>172</v>
      </c>
      <c r="C72" s="19" t="s">
        <v>173</v>
      </c>
      <c r="D72" s="18" t="s">
        <v>107</v>
      </c>
      <c r="E72" s="19" t="s">
        <v>174</v>
      </c>
      <c r="F72" s="20">
        <v>0.029456018518518517</v>
      </c>
      <c r="G72" s="18" t="str">
        <f t="shared" si="5"/>
        <v>5.53/km</v>
      </c>
      <c r="H72" s="21">
        <f t="shared" si="3"/>
        <v>0.011412037037037033</v>
      </c>
      <c r="I72" s="21">
        <f t="shared" si="4"/>
        <v>0.004027777777777776</v>
      </c>
    </row>
    <row r="73" spans="1:9" ht="12.75">
      <c r="A73" s="23">
        <v>70</v>
      </c>
      <c r="B73" s="24" t="s">
        <v>175</v>
      </c>
      <c r="C73" s="24" t="s">
        <v>176</v>
      </c>
      <c r="D73" s="23" t="s">
        <v>14</v>
      </c>
      <c r="E73" s="24" t="s">
        <v>29</v>
      </c>
      <c r="F73" s="25">
        <v>0.02972222222222222</v>
      </c>
      <c r="G73" s="23" t="str">
        <f t="shared" si="5"/>
        <v>5.57/km</v>
      </c>
      <c r="H73" s="26">
        <f t="shared" si="3"/>
        <v>0.011678240740740736</v>
      </c>
      <c r="I73" s="26">
        <f t="shared" si="4"/>
        <v>0.011678240740740736</v>
      </c>
    </row>
    <row r="74" spans="1:9" ht="15" customHeight="1">
      <c r="A74" s="23">
        <v>71</v>
      </c>
      <c r="B74" s="24" t="s">
        <v>177</v>
      </c>
      <c r="C74" s="24" t="s">
        <v>178</v>
      </c>
      <c r="D74" s="23" t="s">
        <v>46</v>
      </c>
      <c r="E74" s="24" t="s">
        <v>29</v>
      </c>
      <c r="F74" s="25">
        <v>0.03189814814814815</v>
      </c>
      <c r="G74" s="23" t="str">
        <f t="shared" si="5"/>
        <v>6.23/km</v>
      </c>
      <c r="H74" s="26">
        <f t="shared" si="3"/>
        <v>0.013854166666666664</v>
      </c>
      <c r="I74" s="26">
        <f t="shared" si="4"/>
        <v>0.010706018518518517</v>
      </c>
    </row>
    <row r="75" spans="1:9" ht="15" customHeight="1">
      <c r="A75" s="18">
        <v>72</v>
      </c>
      <c r="B75" s="19" t="s">
        <v>179</v>
      </c>
      <c r="C75" s="19" t="s">
        <v>180</v>
      </c>
      <c r="D75" s="18" t="s">
        <v>181</v>
      </c>
      <c r="E75" s="19" t="s">
        <v>146</v>
      </c>
      <c r="F75" s="20">
        <v>0.03207175925925926</v>
      </c>
      <c r="G75" s="18" t="str">
        <f t="shared" si="5"/>
        <v>6.25/km</v>
      </c>
      <c r="H75" s="21">
        <f t="shared" si="3"/>
        <v>0.014027777777777774</v>
      </c>
      <c r="I75" s="21">
        <f t="shared" si="4"/>
        <v>0</v>
      </c>
    </row>
    <row r="76" spans="1:9" ht="15" customHeight="1">
      <c r="A76" s="18">
        <v>73</v>
      </c>
      <c r="B76" s="19" t="s">
        <v>182</v>
      </c>
      <c r="C76" s="19" t="s">
        <v>183</v>
      </c>
      <c r="D76" s="18" t="s">
        <v>26</v>
      </c>
      <c r="E76" s="19" t="s">
        <v>58</v>
      </c>
      <c r="F76" s="20">
        <v>0.03315972222222222</v>
      </c>
      <c r="G76" s="18" t="str">
        <f t="shared" si="5"/>
        <v>6.38/km</v>
      </c>
      <c r="H76" s="21">
        <f t="shared" si="3"/>
        <v>0.015115740740740739</v>
      </c>
      <c r="I76" s="21">
        <f t="shared" si="4"/>
        <v>0.01309027777777778</v>
      </c>
    </row>
    <row r="77" spans="1:9" ht="15" customHeight="1">
      <c r="A77" s="18">
        <v>74</v>
      </c>
      <c r="B77" s="19" t="s">
        <v>184</v>
      </c>
      <c r="C77" s="19" t="s">
        <v>185</v>
      </c>
      <c r="D77" s="18" t="s">
        <v>88</v>
      </c>
      <c r="E77" s="19" t="s">
        <v>58</v>
      </c>
      <c r="F77" s="20">
        <v>0.03377314814814815</v>
      </c>
      <c r="G77" s="18" t="str">
        <f t="shared" si="5"/>
        <v>6.45/km</v>
      </c>
      <c r="H77" s="21">
        <f t="shared" si="3"/>
        <v>0.015729166666666666</v>
      </c>
      <c r="I77" s="21">
        <f t="shared" si="4"/>
        <v>0.009444444444444446</v>
      </c>
    </row>
    <row r="78" spans="1:9" ht="15" customHeight="1">
      <c r="A78" s="18">
        <v>75</v>
      </c>
      <c r="B78" s="19" t="s">
        <v>186</v>
      </c>
      <c r="C78" s="19" t="s">
        <v>187</v>
      </c>
      <c r="D78" s="18" t="s">
        <v>188</v>
      </c>
      <c r="E78" s="19" t="s">
        <v>15</v>
      </c>
      <c r="F78" s="20">
        <v>0.03778935185185185</v>
      </c>
      <c r="G78" s="18" t="str">
        <f t="shared" si="5"/>
        <v>7.33/km</v>
      </c>
      <c r="H78" s="21">
        <f t="shared" si="3"/>
        <v>0.019745370370370368</v>
      </c>
      <c r="I78" s="21">
        <f t="shared" si="4"/>
        <v>0</v>
      </c>
    </row>
    <row r="79" spans="1:9" ht="15" customHeight="1">
      <c r="A79" s="18">
        <v>76</v>
      </c>
      <c r="B79" s="19" t="s">
        <v>189</v>
      </c>
      <c r="C79" s="19" t="s">
        <v>190</v>
      </c>
      <c r="D79" s="18" t="s">
        <v>88</v>
      </c>
      <c r="E79" s="19" t="s">
        <v>191</v>
      </c>
      <c r="F79" s="22">
        <v>0.037800925925925925</v>
      </c>
      <c r="G79" s="18" t="str">
        <f t="shared" si="5"/>
        <v>7.34/km</v>
      </c>
      <c r="H79" s="21">
        <f t="shared" si="3"/>
        <v>0.01975694444444444</v>
      </c>
      <c r="I79" s="21">
        <f t="shared" si="4"/>
        <v>0.013472222222222222</v>
      </c>
    </row>
    <row r="80" spans="1:9" ht="15" customHeight="1">
      <c r="A80" s="18">
        <v>77</v>
      </c>
      <c r="B80" s="19" t="s">
        <v>57</v>
      </c>
      <c r="C80" s="19" t="s">
        <v>192</v>
      </c>
      <c r="D80" s="18" t="s">
        <v>67</v>
      </c>
      <c r="E80" s="19" t="s">
        <v>58</v>
      </c>
      <c r="F80" s="20">
        <v>0.037800925925925925</v>
      </c>
      <c r="G80" s="18" t="str">
        <f t="shared" si="5"/>
        <v>7.34/km</v>
      </c>
      <c r="H80" s="21">
        <f t="shared" si="3"/>
        <v>0.01975694444444444</v>
      </c>
      <c r="I80" s="21">
        <f t="shared" si="4"/>
        <v>0.015428240740740739</v>
      </c>
    </row>
    <row r="81" spans="1:9" ht="15" customHeight="1">
      <c r="A81" s="18">
        <v>78</v>
      </c>
      <c r="B81" s="19" t="s">
        <v>193</v>
      </c>
      <c r="C81" s="19" t="s">
        <v>70</v>
      </c>
      <c r="D81" s="18" t="s">
        <v>116</v>
      </c>
      <c r="E81" s="19" t="s">
        <v>194</v>
      </c>
      <c r="F81" s="22">
        <v>0.038252314814814815</v>
      </c>
      <c r="G81" s="18" t="str">
        <f t="shared" si="5"/>
        <v>7.39/km</v>
      </c>
      <c r="H81" s="21">
        <f t="shared" si="3"/>
        <v>0.02020833333333333</v>
      </c>
      <c r="I81" s="21">
        <f t="shared" si="4"/>
        <v>0.012488425925925924</v>
      </c>
    </row>
    <row r="82" spans="1:9" ht="15" customHeight="1">
      <c r="A82" s="30">
        <v>79</v>
      </c>
      <c r="B82" s="31" t="s">
        <v>195</v>
      </c>
      <c r="C82" s="31" t="s">
        <v>196</v>
      </c>
      <c r="D82" s="30" t="s">
        <v>46</v>
      </c>
      <c r="E82" s="31" t="s">
        <v>51</v>
      </c>
      <c r="F82" s="32">
        <v>0.038622685185185184</v>
      </c>
      <c r="G82" s="30" t="str">
        <f t="shared" si="5"/>
        <v>7.43/km</v>
      </c>
      <c r="H82" s="33">
        <f t="shared" si="3"/>
        <v>0.0205787037037037</v>
      </c>
      <c r="I82" s="33">
        <f t="shared" si="4"/>
        <v>0.017430555555555553</v>
      </c>
    </row>
  </sheetData>
  <autoFilter ref="A3:I82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pane ySplit="3" topLeftCell="A4" activePane="bottomLeft" state="frozen"/>
      <selection pane="topLeft" activeCell="A1" sqref="A1"/>
      <selection pane="bottomLeft" activeCell="H9" sqref="H9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4" t="str">
        <f>Individuale!A1</f>
        <v>Giro Medioevale Morrese 5ª edizione</v>
      </c>
      <c r="B1" s="34"/>
      <c r="C1" s="34"/>
    </row>
    <row r="2" spans="1:3" ht="33" customHeight="1">
      <c r="A2" s="35">
        <f>Individuale!A2&amp;" km. "&amp;Individuale!I2</f>
        <v>0</v>
      </c>
      <c r="B2" s="35"/>
      <c r="C2" s="35"/>
    </row>
    <row r="3" spans="1:3" ht="24.75" customHeight="1">
      <c r="A3" s="36" t="s">
        <v>3</v>
      </c>
      <c r="B3" s="37" t="s">
        <v>7</v>
      </c>
      <c r="C3" s="37" t="s">
        <v>197</v>
      </c>
    </row>
    <row r="4" spans="1:3" ht="15" customHeight="1">
      <c r="A4" s="38">
        <v>1</v>
      </c>
      <c r="B4" s="39" t="s">
        <v>29</v>
      </c>
      <c r="C4" s="40">
        <v>17</v>
      </c>
    </row>
    <row r="5" spans="1:3" ht="15" customHeight="1">
      <c r="A5" s="18">
        <v>2</v>
      </c>
      <c r="B5" s="19" t="s">
        <v>15</v>
      </c>
      <c r="C5" s="41">
        <v>13</v>
      </c>
    </row>
    <row r="6" spans="1:3" ht="15" customHeight="1">
      <c r="A6" s="18">
        <v>3</v>
      </c>
      <c r="B6" s="19" t="s">
        <v>58</v>
      </c>
      <c r="C6" s="41">
        <v>6</v>
      </c>
    </row>
    <row r="7" spans="1:3" ht="15" customHeight="1">
      <c r="A7" s="18">
        <v>4</v>
      </c>
      <c r="B7" s="19" t="s">
        <v>43</v>
      </c>
      <c r="C7" s="41">
        <v>6</v>
      </c>
    </row>
    <row r="8" spans="1:3" ht="15" customHeight="1">
      <c r="A8" s="18">
        <v>5</v>
      </c>
      <c r="B8" s="19" t="s">
        <v>51</v>
      </c>
      <c r="C8" s="41">
        <v>4</v>
      </c>
    </row>
    <row r="9" spans="1:3" ht="15" customHeight="1">
      <c r="A9" s="18">
        <v>6</v>
      </c>
      <c r="B9" s="19" t="s">
        <v>27</v>
      </c>
      <c r="C9" s="41">
        <v>3</v>
      </c>
    </row>
    <row r="10" spans="1:3" ht="15" customHeight="1">
      <c r="A10" s="18">
        <v>7</v>
      </c>
      <c r="B10" s="19" t="s">
        <v>146</v>
      </c>
      <c r="C10" s="41">
        <v>3</v>
      </c>
    </row>
    <row r="11" spans="1:3" ht="15" customHeight="1">
      <c r="A11" s="18">
        <v>8</v>
      </c>
      <c r="B11" s="19" t="s">
        <v>73</v>
      </c>
      <c r="C11" s="41">
        <v>3</v>
      </c>
    </row>
    <row r="12" spans="1:3" ht="15" customHeight="1">
      <c r="A12" s="18">
        <v>9</v>
      </c>
      <c r="B12" s="19" t="s">
        <v>33</v>
      </c>
      <c r="C12" s="41">
        <v>3</v>
      </c>
    </row>
    <row r="13" spans="1:3" ht="15" customHeight="1">
      <c r="A13" s="18">
        <v>10</v>
      </c>
      <c r="B13" s="19" t="s">
        <v>68</v>
      </c>
      <c r="C13" s="41">
        <v>2</v>
      </c>
    </row>
    <row r="14" spans="1:3" ht="15" customHeight="1">
      <c r="A14" s="18">
        <v>11</v>
      </c>
      <c r="B14" s="19" t="s">
        <v>36</v>
      </c>
      <c r="C14" s="41">
        <v>2</v>
      </c>
    </row>
    <row r="15" spans="1:3" ht="15" customHeight="1">
      <c r="A15" s="18">
        <v>12</v>
      </c>
      <c r="B15" s="19" t="s">
        <v>97</v>
      </c>
      <c r="C15" s="41">
        <v>2</v>
      </c>
    </row>
    <row r="16" spans="1:3" ht="15" customHeight="1">
      <c r="A16" s="18">
        <v>13</v>
      </c>
      <c r="B16" s="19" t="s">
        <v>120</v>
      </c>
      <c r="C16" s="41">
        <v>1</v>
      </c>
    </row>
    <row r="17" spans="1:3" ht="15" customHeight="1">
      <c r="A17" s="18">
        <v>14</v>
      </c>
      <c r="B17" s="19" t="s">
        <v>23</v>
      </c>
      <c r="C17" s="41">
        <v>1</v>
      </c>
    </row>
    <row r="18" spans="1:3" ht="15" customHeight="1">
      <c r="A18" s="18">
        <v>15</v>
      </c>
      <c r="B18" s="19" t="s">
        <v>56</v>
      </c>
      <c r="C18" s="41">
        <v>1</v>
      </c>
    </row>
    <row r="19" spans="1:3" ht="15" customHeight="1">
      <c r="A19" s="18">
        <v>16</v>
      </c>
      <c r="B19" s="19" t="s">
        <v>164</v>
      </c>
      <c r="C19" s="41">
        <v>1</v>
      </c>
    </row>
    <row r="20" spans="1:3" ht="15" customHeight="1">
      <c r="A20" s="18">
        <v>17</v>
      </c>
      <c r="B20" s="19" t="s">
        <v>154</v>
      </c>
      <c r="C20" s="41">
        <v>1</v>
      </c>
    </row>
    <row r="21" spans="1:3" ht="15" customHeight="1">
      <c r="A21" s="18">
        <v>18</v>
      </c>
      <c r="B21" s="19" t="s">
        <v>135</v>
      </c>
      <c r="C21" s="41">
        <v>1</v>
      </c>
    </row>
    <row r="22" spans="1:3" ht="15" customHeight="1">
      <c r="A22" s="18">
        <v>19</v>
      </c>
      <c r="B22" s="19" t="s">
        <v>157</v>
      </c>
      <c r="C22" s="41">
        <v>1</v>
      </c>
    </row>
    <row r="23" spans="1:3" ht="15" customHeight="1">
      <c r="A23" s="18">
        <v>20</v>
      </c>
      <c r="B23" s="19" t="s">
        <v>110</v>
      </c>
      <c r="C23" s="41">
        <v>1</v>
      </c>
    </row>
    <row r="24" spans="1:3" ht="15" customHeight="1">
      <c r="A24" s="18">
        <v>21</v>
      </c>
      <c r="B24" s="19" t="s">
        <v>126</v>
      </c>
      <c r="C24" s="41">
        <v>1</v>
      </c>
    </row>
    <row r="25" spans="1:3" ht="15" customHeight="1">
      <c r="A25" s="18">
        <v>22</v>
      </c>
      <c r="B25" s="19" t="s">
        <v>100</v>
      </c>
      <c r="C25" s="41">
        <v>1</v>
      </c>
    </row>
    <row r="26" spans="1:3" ht="15" customHeight="1">
      <c r="A26" s="18">
        <v>23</v>
      </c>
      <c r="B26" s="19" t="s">
        <v>79</v>
      </c>
      <c r="C26" s="41">
        <v>1</v>
      </c>
    </row>
    <row r="27" spans="1:3" ht="15" customHeight="1">
      <c r="A27" s="18">
        <v>24</v>
      </c>
      <c r="B27" s="19" t="s">
        <v>191</v>
      </c>
      <c r="C27" s="41">
        <v>1</v>
      </c>
    </row>
    <row r="28" spans="1:3" ht="15" customHeight="1">
      <c r="A28" s="18">
        <v>25</v>
      </c>
      <c r="B28" s="19" t="s">
        <v>174</v>
      </c>
      <c r="C28" s="41">
        <v>1</v>
      </c>
    </row>
    <row r="29" spans="1:3" ht="15" customHeight="1">
      <c r="A29" s="18">
        <v>26</v>
      </c>
      <c r="B29" s="19" t="s">
        <v>94</v>
      </c>
      <c r="C29" s="41">
        <v>1</v>
      </c>
    </row>
    <row r="30" spans="1:3" ht="15" customHeight="1">
      <c r="A30" s="30"/>
      <c r="B30" s="31" t="s">
        <v>194</v>
      </c>
      <c r="C30" s="42">
        <v>1</v>
      </c>
    </row>
    <row r="31" ht="12.75">
      <c r="C31" s="2">
        <f>SUM(C4:C30)</f>
        <v>79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/>
  <cp:lastPrinted>2009-04-03T11:50:32Z</cp:lastPrinted>
  <dcterms:created xsi:type="dcterms:W3CDTF">2008-10-15T19:55:17Z</dcterms:created>
  <dcterms:modified xsi:type="dcterms:W3CDTF">2010-09-22T19:05:39Z</dcterms:modified>
  <cp:category/>
  <cp:version/>
  <cp:contentType/>
  <cp:contentStatus/>
  <cp:revision>1</cp:revision>
</cp:coreProperties>
</file>