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<sst xmlns="http://schemas.openxmlformats.org/spreadsheetml/2006/main" count="265" uniqueCount="121">
  <si>
    <t>Iscritti</t>
  </si>
  <si>
    <t>CATULLO EMILIANO</t>
  </si>
  <si>
    <t>A</t>
  </si>
  <si>
    <t>MONTI DELLA TOLFA L'AIRONE</t>
  </si>
  <si>
    <t>CASALINI VITTORIO</t>
  </si>
  <si>
    <t>CUS TIRRENO ATLETICA</t>
  </si>
  <si>
    <t>FIORENTINI DANIELE</t>
  </si>
  <si>
    <t>ANNA BABY RUNNER</t>
  </si>
  <si>
    <t>GERMONI ALESSANDRO</t>
  </si>
  <si>
    <t>B</t>
  </si>
  <si>
    <t>ANGUILLARA SABAZIA RUNNER</t>
  </si>
  <si>
    <t>PANUNZI FLORIANO</t>
  </si>
  <si>
    <t>BENTIVOGLIO  ENZO</t>
  </si>
  <si>
    <t>EVANGELISTI SANDRO</t>
  </si>
  <si>
    <t>C</t>
  </si>
  <si>
    <t>INDELICATO MARCO</t>
  </si>
  <si>
    <t>FARTLEK OSTIA</t>
  </si>
  <si>
    <t>CAPARDI  MAURO</t>
  </si>
  <si>
    <t>DI FATTA NICOLA</t>
  </si>
  <si>
    <t>SANTA MARINELLA RUNNERS</t>
  </si>
  <si>
    <t>GRANELLA GABRIELE</t>
  </si>
  <si>
    <t>GUITARRINI ALESSANDRO</t>
  </si>
  <si>
    <t>LIBERI PODISTI</t>
  </si>
  <si>
    <t>FIORETTI UMBERTO</t>
  </si>
  <si>
    <t>LIBERA ATLETICA</t>
  </si>
  <si>
    <t>FURLAN CLAUDIO</t>
  </si>
  <si>
    <t>D</t>
  </si>
  <si>
    <t>GARGIULLO PATRIZIO</t>
  </si>
  <si>
    <t>ATLETICA ORO IN</t>
  </si>
  <si>
    <t>OTTAVIANI VALERIO</t>
  </si>
  <si>
    <t>ROMA TRIATHLON</t>
  </si>
  <si>
    <t>LOMBI SIMONE</t>
  </si>
  <si>
    <t>FIORENTINI GLENDA</t>
  </si>
  <si>
    <t>L</t>
  </si>
  <si>
    <t>SCOTTI  IVANO</t>
  </si>
  <si>
    <t>BERTOLO DAVIDE</t>
  </si>
  <si>
    <t>DOGANIERO ROCCO</t>
  </si>
  <si>
    <t>CROCICCHIA LUIGI</t>
  </si>
  <si>
    <t>F</t>
  </si>
  <si>
    <t>TESTA ENRICO</t>
  </si>
  <si>
    <t>MICHESI WALTER</t>
  </si>
  <si>
    <t>E</t>
  </si>
  <si>
    <t>ORO IN</t>
  </si>
  <si>
    <t>PALOMBI ANDREA</t>
  </si>
  <si>
    <t>D'ORAZIO ALESSANDRO</t>
  </si>
  <si>
    <t>LIBERTY ATLETICA CIVITAVECCHIA</t>
  </si>
  <si>
    <t>BRUNORI ALESSIO</t>
  </si>
  <si>
    <t>RCF</t>
  </si>
  <si>
    <t>PAONE GIANNI</t>
  </si>
  <si>
    <t>SS LAZIO ATLETICA</t>
  </si>
  <si>
    <t>GEORGE KATE</t>
  </si>
  <si>
    <t>BARTOLI EMILIANO</t>
  </si>
  <si>
    <t>DI MARCO SPORT</t>
  </si>
  <si>
    <t>AGOSTINI  ROBERTO</t>
  </si>
  <si>
    <t>NAPPI UMBERTO</t>
  </si>
  <si>
    <t>ARRICHIELLO MICHELE</t>
  </si>
  <si>
    <t>LUCARINI ALESSANDRO</t>
  </si>
  <si>
    <t>ASD FORREST GUMP</t>
  </si>
  <si>
    <t>MONALDI ANGELO</t>
  </si>
  <si>
    <t>CHIAVONI MARCELLO</t>
  </si>
  <si>
    <t>FIORUCCI  FAUSTO</t>
  </si>
  <si>
    <t>STEFANINI  FRANCO</t>
  </si>
  <si>
    <t>IANNETTI DINO</t>
  </si>
  <si>
    <t>LO RUSSO MAURO</t>
  </si>
  <si>
    <t>FERRO GIOVANNI</t>
  </si>
  <si>
    <t>GUERINI FRANCESCA</t>
  </si>
  <si>
    <t>M</t>
  </si>
  <si>
    <t>RAMELLA ETTORE</t>
  </si>
  <si>
    <t>CIANTI MASSIMILIANO</t>
  </si>
  <si>
    <t>SARGOLINI AMEDEO</t>
  </si>
  <si>
    <t>RINALDI MATTEO</t>
  </si>
  <si>
    <t>PODESTA' FABRIZIO</t>
  </si>
  <si>
    <t>MANCIN LUCIANO</t>
  </si>
  <si>
    <t>GUIDA MARIA ONORINA</t>
  </si>
  <si>
    <t>N</t>
  </si>
  <si>
    <t>GERMONI ANGELO</t>
  </si>
  <si>
    <t>FURLAN MARINO</t>
  </si>
  <si>
    <t>MONESTIROLI ANGELICA</t>
  </si>
  <si>
    <t>MIGLIORINI VILMA</t>
  </si>
  <si>
    <t>ZOPOLI CRISTIANO</t>
  </si>
  <si>
    <t>DI SABATINO GIORGIO</t>
  </si>
  <si>
    <t>MARCHETTA SIMONA</t>
  </si>
  <si>
    <t>BALZANI FRANCO</t>
  </si>
  <si>
    <t>PIENDIBENE  MARCO</t>
  </si>
  <si>
    <t>BARBARANELLI STEFANIA</t>
  </si>
  <si>
    <t>FIORI ANGELO</t>
  </si>
  <si>
    <t>CRISTOFARI NICOLETTA</t>
  </si>
  <si>
    <t>MONESTIROLI GAIA</t>
  </si>
  <si>
    <t>BISCARINI ROBERTA</t>
  </si>
  <si>
    <t>NOBILI NICOLETTA</t>
  </si>
  <si>
    <t>ARENA MARCELLO</t>
  </si>
  <si>
    <t>RETI RUNNERRS FOOTWORK</t>
  </si>
  <si>
    <t>TAMBURRINI SIMONA</t>
  </si>
  <si>
    <t>CONTE PAOLA</t>
  </si>
  <si>
    <t>DOMINICI ROBERTA</t>
  </si>
  <si>
    <t>GARI ROBERTO</t>
  </si>
  <si>
    <t>NATALUCCI LAMBERTO</t>
  </si>
  <si>
    <t>FOSCHI DOMENICO</t>
  </si>
  <si>
    <t>G</t>
  </si>
  <si>
    <t>DLF CIVITAVECCHIA</t>
  </si>
  <si>
    <t>NASTASI FRANCESCO</t>
  </si>
  <si>
    <t>DI SIENA GIUSEPPE</t>
  </si>
  <si>
    <t>ASD LIBERTAS OSTIA RUNNERS</t>
  </si>
  <si>
    <t>MENICONI MASSIMO</t>
  </si>
  <si>
    <t>BANCARI ROMANI</t>
  </si>
  <si>
    <t>MORELLI MELANIA</t>
  </si>
  <si>
    <t>A.S.D. PODISTICA SOLIDARIETA'</t>
  </si>
  <si>
    <t>Maratonina di Primavera</t>
  </si>
  <si>
    <t>Allumiere (RM) Italia - Sabato 26/05/2012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</si>
  <si>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</si>
  <si>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</si>
  <si>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</si>
  <si>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</si>
  <si>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</si>
  <si>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</si>
  <si>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</si>
  <si>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</si>
  <si>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</si>
  <si>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</si>
  <si>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PODISTI MARATONA DI ROMA</t>
  </si>
  <si>
    <t>ATL. DI MARCO SPORT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</si>
</sst>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107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108</v>
      </c>
      <c r="B3" s="29"/>
      <c r="C3" s="29"/>
      <c r="D3" s="29"/>
      <c r="E3" s="29"/>
      <c r="F3" s="29"/>
      <c r="G3" s="29"/>
      <c r="H3" s="3" t="s">
        <v>109</v>
      </c>
      <c r="I3" s="4">
        <v>12</v>
      </c>
    </row>
    <row r="4" spans="1:9" ht="37.5" customHeight="1">
      <c r="A4" s="5" t="s">
        <v>110</v>
      </c>
      <c r="B4" s="6" t="s">
        <v>111</v>
      </c>
      <c r="C4" s="7" t="s">
        <v>112</v>
      </c>
      <c r="D4" s="7" t="s">
        <v>113</v>
      </c>
      <c r="E4" s="8" t="s">
        <v>114</v>
      </c>
      <c r="F4" s="7" t="s">
        <v>115</v>
      </c>
      <c r="G4" s="7" t="s">
        <v>116</v>
      </c>
      <c r="H4" s="9" t="s">
        <v>117</v>
      </c>
      <c r="I4" s="9" t="s">
        <v>118</v>
      </c>
    </row>
    <row r="5" spans="1:9" s="13" customFormat="1" ht="15" customHeight="1">
      <c r="A5" s="10">
        <v>1</v>
      </c>
      <c r="B5" s="41" t="s">
        <v>1</v>
      </c>
      <c r="C5" s="44"/>
      <c r="D5" s="33" t="s">
        <v>2</v>
      </c>
      <c r="E5" s="32" t="s">
        <v>3</v>
      </c>
      <c r="F5" s="34">
        <v>0.028125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42" t="s">
        <v>4</v>
      </c>
      <c r="C6" s="45"/>
      <c r="D6" s="36" t="s">
        <v>2</v>
      </c>
      <c r="E6" s="35" t="s">
        <v>5</v>
      </c>
      <c r="F6" s="37">
        <v>0.02855324074074074</v>
      </c>
      <c r="G6" s="14" t="str">
        <f t="shared" si="0"/>
        <v>3.26/km</v>
      </c>
      <c r="H6" s="16">
        <f t="shared" si="1"/>
        <v>0.00042824074074073945</v>
      </c>
      <c r="I6" s="16">
        <f>F6-INDEX($F$5:$F$134,MATCH(D6,$D$5:$D$134,0))</f>
        <v>0.00042824074074073945</v>
      </c>
    </row>
    <row r="7" spans="1:9" s="13" customFormat="1" ht="15" customHeight="1">
      <c r="A7" s="14">
        <v>3</v>
      </c>
      <c r="B7" s="42" t="s">
        <v>6</v>
      </c>
      <c r="C7" s="45"/>
      <c r="D7" s="36" t="s">
        <v>2</v>
      </c>
      <c r="E7" s="35" t="s">
        <v>7</v>
      </c>
      <c r="F7" s="37">
        <v>0.029664351851851855</v>
      </c>
      <c r="G7" s="14" t="str">
        <f t="shared" si="0"/>
        <v>3.34/km</v>
      </c>
      <c r="H7" s="16">
        <f t="shared" si="1"/>
        <v>0.0015393518518518542</v>
      </c>
      <c r="I7" s="16">
        <f>F7-INDEX($F$5:$F$134,MATCH(D7,$D$5:$D$134,0))</f>
        <v>0.0015393518518518542</v>
      </c>
    </row>
    <row r="8" spans="1:9" s="13" customFormat="1" ht="15" customHeight="1">
      <c r="A8" s="14">
        <v>4</v>
      </c>
      <c r="B8" s="42" t="s">
        <v>8</v>
      </c>
      <c r="C8" s="45"/>
      <c r="D8" s="36" t="s">
        <v>9</v>
      </c>
      <c r="E8" s="35" t="s">
        <v>10</v>
      </c>
      <c r="F8" s="37">
        <v>0.030219907407407407</v>
      </c>
      <c r="G8" s="14" t="str">
        <f t="shared" si="0"/>
        <v>3.38/km</v>
      </c>
      <c r="H8" s="16">
        <f t="shared" si="1"/>
        <v>0.0020949074074074064</v>
      </c>
      <c r="I8" s="16">
        <f>F8-INDEX($F$5:$F$134,MATCH(D8,$D$5:$D$134,0))</f>
        <v>0</v>
      </c>
    </row>
    <row r="9" spans="1:9" s="13" customFormat="1" ht="15" customHeight="1">
      <c r="A9" s="14">
        <v>5</v>
      </c>
      <c r="B9" s="42" t="s">
        <v>11</v>
      </c>
      <c r="C9" s="45"/>
      <c r="D9" s="36" t="s">
        <v>2</v>
      </c>
      <c r="E9" s="35" t="s">
        <v>7</v>
      </c>
      <c r="F9" s="37">
        <v>0.03023148148148148</v>
      </c>
      <c r="G9" s="14" t="str">
        <f t="shared" si="0"/>
        <v>3.38/km</v>
      </c>
      <c r="H9" s="16">
        <f t="shared" si="1"/>
        <v>0.00210648148148148</v>
      </c>
      <c r="I9" s="16">
        <f>F9-INDEX($F$5:$F$134,MATCH(D9,$D$5:$D$134,0))</f>
        <v>0.00210648148148148</v>
      </c>
    </row>
    <row r="10" spans="1:9" s="13" customFormat="1" ht="15" customHeight="1">
      <c r="A10" s="14">
        <v>6</v>
      </c>
      <c r="B10" s="42" t="s">
        <v>12</v>
      </c>
      <c r="C10" s="45"/>
      <c r="D10" s="36" t="s">
        <v>9</v>
      </c>
      <c r="E10" s="35" t="s">
        <v>3</v>
      </c>
      <c r="F10" s="37">
        <v>0.030601851851851852</v>
      </c>
      <c r="G10" s="14" t="str">
        <f t="shared" si="0"/>
        <v>3.40/km</v>
      </c>
      <c r="H10" s="16">
        <f t="shared" si="1"/>
        <v>0.0024768518518518516</v>
      </c>
      <c r="I10" s="16">
        <f>F10-INDEX($F$5:$F$134,MATCH(D10,$D$5:$D$134,0))</f>
        <v>0.00038194444444444517</v>
      </c>
    </row>
    <row r="11" spans="1:9" s="13" customFormat="1" ht="15" customHeight="1">
      <c r="A11" s="14">
        <v>7</v>
      </c>
      <c r="B11" s="42" t="s">
        <v>13</v>
      </c>
      <c r="C11" s="45"/>
      <c r="D11" s="36" t="s">
        <v>14</v>
      </c>
      <c r="E11" s="35" t="s">
        <v>3</v>
      </c>
      <c r="F11" s="37">
        <v>0.030636574074074076</v>
      </c>
      <c r="G11" s="14" t="str">
        <f t="shared" si="0"/>
        <v>3.41/km</v>
      </c>
      <c r="H11" s="16">
        <f t="shared" si="1"/>
        <v>0.002511574074074076</v>
      </c>
      <c r="I11" s="16">
        <f>F11-INDEX($F$5:$F$134,MATCH(D11,$D$5:$D$134,0))</f>
        <v>0</v>
      </c>
    </row>
    <row r="12" spans="1:9" s="13" customFormat="1" ht="15" customHeight="1">
      <c r="A12" s="14">
        <v>8</v>
      </c>
      <c r="B12" s="42" t="s">
        <v>15</v>
      </c>
      <c r="C12" s="45"/>
      <c r="D12" s="36" t="s">
        <v>9</v>
      </c>
      <c r="E12" s="35" t="s">
        <v>16</v>
      </c>
      <c r="F12" s="37">
        <v>0.03079861111111111</v>
      </c>
      <c r="G12" s="14" t="str">
        <f t="shared" si="0"/>
        <v>3.42/km</v>
      </c>
      <c r="H12" s="16">
        <f t="shared" si="1"/>
        <v>0.0026736111111111092</v>
      </c>
      <c r="I12" s="16">
        <f>F12-INDEX($F$5:$F$134,MATCH(D12,$D$5:$D$134,0))</f>
        <v>0.0005787037037037028</v>
      </c>
    </row>
    <row r="13" spans="1:9" s="13" customFormat="1" ht="15" customHeight="1">
      <c r="A13" s="14">
        <v>9</v>
      </c>
      <c r="B13" s="42" t="s">
        <v>17</v>
      </c>
      <c r="C13" s="45"/>
      <c r="D13" s="36" t="s">
        <v>2</v>
      </c>
      <c r="E13" s="35" t="s">
        <v>10</v>
      </c>
      <c r="F13" s="37">
        <v>0.03091435185185185</v>
      </c>
      <c r="G13" s="14" t="str">
        <f t="shared" si="0"/>
        <v>3.43/km</v>
      </c>
      <c r="H13" s="16">
        <f t="shared" si="1"/>
        <v>0.0027893518518518484</v>
      </c>
      <c r="I13" s="16">
        <f>F13-INDEX($F$5:$F$134,MATCH(D13,$D$5:$D$134,0))</f>
        <v>0.0027893518518518484</v>
      </c>
    </row>
    <row r="14" spans="1:9" s="13" customFormat="1" ht="15" customHeight="1">
      <c r="A14" s="14">
        <v>10</v>
      </c>
      <c r="B14" s="42" t="s">
        <v>18</v>
      </c>
      <c r="C14" s="45"/>
      <c r="D14" s="36" t="s">
        <v>2</v>
      </c>
      <c r="E14" s="35" t="s">
        <v>19</v>
      </c>
      <c r="F14" s="37">
        <v>0.03179398148148148</v>
      </c>
      <c r="G14" s="14" t="str">
        <f t="shared" si="0"/>
        <v>3.49/km</v>
      </c>
      <c r="H14" s="16">
        <f t="shared" si="1"/>
        <v>0.003668981481481478</v>
      </c>
      <c r="I14" s="16">
        <f>F14-INDEX($F$5:$F$134,MATCH(D14,$D$5:$D$134,0))</f>
        <v>0.003668981481481478</v>
      </c>
    </row>
    <row r="15" spans="1:9" s="13" customFormat="1" ht="15" customHeight="1">
      <c r="A15" s="14">
        <v>11</v>
      </c>
      <c r="B15" s="42" t="s">
        <v>20</v>
      </c>
      <c r="C15" s="45"/>
      <c r="D15" s="36" t="s">
        <v>2</v>
      </c>
      <c r="E15" s="35" t="s">
        <v>3</v>
      </c>
      <c r="F15" s="37">
        <v>0.03228009259259259</v>
      </c>
      <c r="G15" s="14" t="str">
        <f t="shared" si="0"/>
        <v>3.52/km</v>
      </c>
      <c r="H15" s="16">
        <f t="shared" si="1"/>
        <v>0.004155092592592589</v>
      </c>
      <c r="I15" s="16">
        <f>F15-INDEX($F$5:$F$134,MATCH(D15,$D$5:$D$134,0))</f>
        <v>0.004155092592592589</v>
      </c>
    </row>
    <row r="16" spans="1:9" s="13" customFormat="1" ht="15" customHeight="1">
      <c r="A16" s="14">
        <v>12</v>
      </c>
      <c r="B16" s="42" t="s">
        <v>21</v>
      </c>
      <c r="C16" s="45"/>
      <c r="D16" s="36" t="s">
        <v>2</v>
      </c>
      <c r="E16" s="35" t="s">
        <v>22</v>
      </c>
      <c r="F16" s="37">
        <v>0.03252314814814815</v>
      </c>
      <c r="G16" s="14" t="str">
        <f t="shared" si="0"/>
        <v>3.54/km</v>
      </c>
      <c r="H16" s="16">
        <f t="shared" si="1"/>
        <v>0.0043981481481481476</v>
      </c>
      <c r="I16" s="16">
        <f>F16-INDEX($F$5:$F$134,MATCH(D16,$D$5:$D$134,0))</f>
        <v>0.0043981481481481476</v>
      </c>
    </row>
    <row r="17" spans="1:9" s="13" customFormat="1" ht="15" customHeight="1">
      <c r="A17" s="14">
        <v>13</v>
      </c>
      <c r="B17" s="42" t="s">
        <v>23</v>
      </c>
      <c r="C17" s="45"/>
      <c r="D17" s="36" t="s">
        <v>9</v>
      </c>
      <c r="E17" s="35" t="s">
        <v>24</v>
      </c>
      <c r="F17" s="37">
        <v>0.03318287037037037</v>
      </c>
      <c r="G17" s="14" t="str">
        <f t="shared" si="0"/>
        <v>3.59/km</v>
      </c>
      <c r="H17" s="16">
        <f t="shared" si="1"/>
        <v>0.005057870370370369</v>
      </c>
      <c r="I17" s="16">
        <f>F17-INDEX($F$5:$F$134,MATCH(D17,$D$5:$D$134,0))</f>
        <v>0.0029629629629629624</v>
      </c>
    </row>
    <row r="18" spans="1:9" s="13" customFormat="1" ht="15" customHeight="1">
      <c r="A18" s="14">
        <v>14</v>
      </c>
      <c r="B18" s="42" t="s">
        <v>25</v>
      </c>
      <c r="C18" s="45"/>
      <c r="D18" s="36" t="s">
        <v>26</v>
      </c>
      <c r="E18" s="35" t="s">
        <v>3</v>
      </c>
      <c r="F18" s="37">
        <v>0.03319444444444444</v>
      </c>
      <c r="G18" s="14" t="str">
        <f t="shared" si="0"/>
        <v>3.59/km</v>
      </c>
      <c r="H18" s="16">
        <f t="shared" si="1"/>
        <v>0.005069444444444442</v>
      </c>
      <c r="I18" s="16">
        <f>F18-INDEX($F$5:$F$134,MATCH(D18,$D$5:$D$134,0))</f>
        <v>0</v>
      </c>
    </row>
    <row r="19" spans="1:9" s="13" customFormat="1" ht="15" customHeight="1">
      <c r="A19" s="14">
        <v>15</v>
      </c>
      <c r="B19" s="42" t="s">
        <v>27</v>
      </c>
      <c r="C19" s="45"/>
      <c r="D19" s="36" t="s">
        <v>2</v>
      </c>
      <c r="E19" s="35" t="s">
        <v>28</v>
      </c>
      <c r="F19" s="37">
        <v>0.0332175925925926</v>
      </c>
      <c r="G19" s="14" t="str">
        <f t="shared" si="0"/>
        <v>3.59/km</v>
      </c>
      <c r="H19" s="16">
        <f t="shared" si="1"/>
        <v>0.0050925925925925965</v>
      </c>
      <c r="I19" s="16">
        <f>F19-INDEX($F$5:$F$134,MATCH(D19,$D$5:$D$134,0))</f>
        <v>0.0050925925925925965</v>
      </c>
    </row>
    <row r="20" spans="1:9" s="13" customFormat="1" ht="15" customHeight="1">
      <c r="A20" s="14">
        <v>16</v>
      </c>
      <c r="B20" s="42" t="s">
        <v>29</v>
      </c>
      <c r="C20" s="45"/>
      <c r="D20" s="36" t="s">
        <v>2</v>
      </c>
      <c r="E20" s="35" t="s">
        <v>30</v>
      </c>
      <c r="F20" s="37">
        <v>0.03362268518518518</v>
      </c>
      <c r="G20" s="14" t="str">
        <f t="shared" si="0"/>
        <v>4.02/km</v>
      </c>
      <c r="H20" s="16">
        <f t="shared" si="1"/>
        <v>0.005497685185185178</v>
      </c>
      <c r="I20" s="16">
        <f>F20-INDEX($F$5:$F$134,MATCH(D20,$D$5:$D$134,0))</f>
        <v>0.005497685185185178</v>
      </c>
    </row>
    <row r="21" spans="1:9" s="13" customFormat="1" ht="15" customHeight="1">
      <c r="A21" s="14">
        <v>17</v>
      </c>
      <c r="B21" s="42" t="s">
        <v>31</v>
      </c>
      <c r="C21" s="45"/>
      <c r="D21" s="36" t="s">
        <v>2</v>
      </c>
      <c r="E21" s="35" t="s">
        <v>5</v>
      </c>
      <c r="F21" s="37">
        <v>0.033761574074074076</v>
      </c>
      <c r="G21" s="14" t="str">
        <f t="shared" si="0"/>
        <v>4.03/km</v>
      </c>
      <c r="H21" s="16">
        <f t="shared" si="1"/>
        <v>0.005636574074074075</v>
      </c>
      <c r="I21" s="16">
        <f>F21-INDEX($F$5:$F$134,MATCH(D21,$D$5:$D$134,0))</f>
        <v>0.005636574074074075</v>
      </c>
    </row>
    <row r="22" spans="1:9" s="13" customFormat="1" ht="15" customHeight="1">
      <c r="A22" s="14">
        <v>18</v>
      </c>
      <c r="B22" s="42" t="s">
        <v>32</v>
      </c>
      <c r="C22" s="45"/>
      <c r="D22" s="36" t="s">
        <v>33</v>
      </c>
      <c r="E22" s="35" t="s">
        <v>5</v>
      </c>
      <c r="F22" s="37">
        <v>0.03377314814814815</v>
      </c>
      <c r="G22" s="14" t="str">
        <f t="shared" si="0"/>
        <v>4.03/km</v>
      </c>
      <c r="H22" s="16">
        <f t="shared" si="1"/>
        <v>0.005648148148148149</v>
      </c>
      <c r="I22" s="16">
        <f>F22-INDEX($F$5:$F$134,MATCH(D22,$D$5:$D$134,0))</f>
        <v>0</v>
      </c>
    </row>
    <row r="23" spans="1:9" s="13" customFormat="1" ht="15" customHeight="1">
      <c r="A23" s="14">
        <v>19</v>
      </c>
      <c r="B23" s="42" t="s">
        <v>34</v>
      </c>
      <c r="C23" s="45"/>
      <c r="D23" s="36" t="s">
        <v>26</v>
      </c>
      <c r="E23" s="35" t="s">
        <v>3</v>
      </c>
      <c r="F23" s="37">
        <v>0.033796296296296297</v>
      </c>
      <c r="G23" s="14" t="str">
        <f t="shared" si="0"/>
        <v>4.03/km</v>
      </c>
      <c r="H23" s="16">
        <f t="shared" si="1"/>
        <v>0.005671296296296296</v>
      </c>
      <c r="I23" s="16">
        <f>F23-INDEX($F$5:$F$134,MATCH(D23,$D$5:$D$134,0))</f>
        <v>0.0006018518518518534</v>
      </c>
    </row>
    <row r="24" spans="1:9" s="13" customFormat="1" ht="15" customHeight="1">
      <c r="A24" s="14">
        <v>20</v>
      </c>
      <c r="B24" s="42" t="s">
        <v>35</v>
      </c>
      <c r="C24" s="45"/>
      <c r="D24" s="36" t="s">
        <v>14</v>
      </c>
      <c r="E24" s="35" t="s">
        <v>7</v>
      </c>
      <c r="F24" s="37">
        <v>0.03398148148148148</v>
      </c>
      <c r="G24" s="14" t="str">
        <f t="shared" si="0"/>
        <v>4.05/km</v>
      </c>
      <c r="H24" s="16">
        <f t="shared" si="1"/>
        <v>0.00585648148148148</v>
      </c>
      <c r="I24" s="16">
        <f>F24-INDEX($F$5:$F$134,MATCH(D24,$D$5:$D$134,0))</f>
        <v>0.003344907407407404</v>
      </c>
    </row>
    <row r="25" spans="1:9" s="13" customFormat="1" ht="15" customHeight="1">
      <c r="A25" s="14">
        <v>21</v>
      </c>
      <c r="B25" s="42" t="s">
        <v>36</v>
      </c>
      <c r="C25" s="45"/>
      <c r="D25" s="36" t="s">
        <v>14</v>
      </c>
      <c r="E25" s="35" t="s">
        <v>3</v>
      </c>
      <c r="F25" s="37">
        <v>0.03505787037037037</v>
      </c>
      <c r="G25" s="14" t="str">
        <f t="shared" si="0"/>
        <v>4.12/km</v>
      </c>
      <c r="H25" s="16">
        <f t="shared" si="1"/>
        <v>0.0069328703703703705</v>
      </c>
      <c r="I25" s="16">
        <f>F25-INDEX($F$5:$F$134,MATCH(D25,$D$5:$D$134,0))</f>
        <v>0.004421296296296295</v>
      </c>
    </row>
    <row r="26" spans="1:9" s="13" customFormat="1" ht="15" customHeight="1">
      <c r="A26" s="14">
        <v>22</v>
      </c>
      <c r="B26" s="42" t="s">
        <v>37</v>
      </c>
      <c r="C26" s="45"/>
      <c r="D26" s="36" t="s">
        <v>38</v>
      </c>
      <c r="E26" s="35" t="s">
        <v>22</v>
      </c>
      <c r="F26" s="37">
        <v>0.03509259259259259</v>
      </c>
      <c r="G26" s="14" t="str">
        <f t="shared" si="0"/>
        <v>4.13/km</v>
      </c>
      <c r="H26" s="16">
        <f t="shared" si="1"/>
        <v>0.006967592592592591</v>
      </c>
      <c r="I26" s="16">
        <f>F26-INDEX($F$5:$F$134,MATCH(D26,$D$5:$D$134,0))</f>
        <v>0</v>
      </c>
    </row>
    <row r="27" spans="1:9" s="13" customFormat="1" ht="15" customHeight="1">
      <c r="A27" s="14">
        <v>23</v>
      </c>
      <c r="B27" s="42" t="s">
        <v>39</v>
      </c>
      <c r="C27" s="45"/>
      <c r="D27" s="36" t="s">
        <v>26</v>
      </c>
      <c r="E27" s="35" t="s">
        <v>3</v>
      </c>
      <c r="F27" s="37">
        <v>0.03515046296296296</v>
      </c>
      <c r="G27" s="14" t="str">
        <f t="shared" si="0"/>
        <v>4.13/km</v>
      </c>
      <c r="H27" s="16">
        <f t="shared" si="1"/>
        <v>0.007025462962962959</v>
      </c>
      <c r="I27" s="16">
        <f>F27-INDEX($F$5:$F$134,MATCH(D27,$D$5:$D$134,0))</f>
        <v>0.0019560185185185167</v>
      </c>
    </row>
    <row r="28" spans="1:9" s="17" customFormat="1" ht="15" customHeight="1">
      <c r="A28" s="14">
        <v>24</v>
      </c>
      <c r="B28" s="42" t="s">
        <v>40</v>
      </c>
      <c r="C28" s="45"/>
      <c r="D28" s="36" t="s">
        <v>41</v>
      </c>
      <c r="E28" s="35" t="s">
        <v>42</v>
      </c>
      <c r="F28" s="37">
        <v>0.035289351851851856</v>
      </c>
      <c r="G28" s="14" t="str">
        <f t="shared" si="0"/>
        <v>4.14/km</v>
      </c>
      <c r="H28" s="16">
        <f t="shared" si="1"/>
        <v>0.007164351851851856</v>
      </c>
      <c r="I28" s="16">
        <f>F28-INDEX($F$5:$F$134,MATCH(D28,$D$5:$D$134,0))</f>
        <v>0</v>
      </c>
    </row>
    <row r="29" spans="1:9" ht="15" customHeight="1">
      <c r="A29" s="14">
        <v>25</v>
      </c>
      <c r="B29" s="42" t="s">
        <v>43</v>
      </c>
      <c r="C29" s="45"/>
      <c r="D29" s="36" t="s">
        <v>9</v>
      </c>
      <c r="E29" s="35" t="s">
        <v>3</v>
      </c>
      <c r="F29" s="37">
        <v>0.03533564814814815</v>
      </c>
      <c r="G29" s="14" t="str">
        <f t="shared" si="0"/>
        <v>4.14/km</v>
      </c>
      <c r="H29" s="16">
        <f t="shared" si="1"/>
        <v>0.00721064814814815</v>
      </c>
      <c r="I29" s="16">
        <f>F29-INDEX($F$5:$F$134,MATCH(D29,$D$5:$D$134,0))</f>
        <v>0.005115740740740744</v>
      </c>
    </row>
    <row r="30" spans="1:9" ht="15" customHeight="1">
      <c r="A30" s="14">
        <v>26</v>
      </c>
      <c r="B30" s="42" t="s">
        <v>44</v>
      </c>
      <c r="C30" s="45"/>
      <c r="D30" s="36" t="s">
        <v>9</v>
      </c>
      <c r="E30" s="35" t="s">
        <v>45</v>
      </c>
      <c r="F30" s="37">
        <v>0.035370370370370365</v>
      </c>
      <c r="G30" s="14" t="str">
        <f t="shared" si="0"/>
        <v>4.15/km</v>
      </c>
      <c r="H30" s="16">
        <f t="shared" si="1"/>
        <v>0.007245370370370364</v>
      </c>
      <c r="I30" s="16">
        <f>F30-INDEX($F$5:$F$134,MATCH(D30,$D$5:$D$134,0))</f>
        <v>0.005150462962962957</v>
      </c>
    </row>
    <row r="31" spans="1:9" ht="15" customHeight="1">
      <c r="A31" s="14">
        <v>27</v>
      </c>
      <c r="B31" s="42" t="s">
        <v>46</v>
      </c>
      <c r="C31" s="45"/>
      <c r="D31" s="36" t="s">
        <v>2</v>
      </c>
      <c r="E31" s="35" t="s">
        <v>47</v>
      </c>
      <c r="F31" s="37">
        <v>0.03553240740740741</v>
      </c>
      <c r="G31" s="14" t="str">
        <f t="shared" si="0"/>
        <v>4.16/km</v>
      </c>
      <c r="H31" s="16">
        <f t="shared" si="1"/>
        <v>0.007407407407407408</v>
      </c>
      <c r="I31" s="16">
        <f>F31-INDEX($F$5:$F$134,MATCH(D31,$D$5:$D$134,0))</f>
        <v>0.007407407407407408</v>
      </c>
    </row>
    <row r="32" spans="1:9" ht="15" customHeight="1">
      <c r="A32" s="14">
        <v>28</v>
      </c>
      <c r="B32" s="42" t="s">
        <v>48</v>
      </c>
      <c r="C32" s="45"/>
      <c r="D32" s="36" t="s">
        <v>38</v>
      </c>
      <c r="E32" s="35" t="s">
        <v>49</v>
      </c>
      <c r="F32" s="37">
        <v>0.03556712962962963</v>
      </c>
      <c r="G32" s="14" t="str">
        <f t="shared" si="0"/>
        <v>4.16/km</v>
      </c>
      <c r="H32" s="16">
        <f t="shared" si="1"/>
        <v>0.007442129629629628</v>
      </c>
      <c r="I32" s="16">
        <f>F32-INDEX($F$5:$F$134,MATCH(D32,$D$5:$D$134,0))</f>
        <v>0.0004745370370370372</v>
      </c>
    </row>
    <row r="33" spans="1:9" ht="15" customHeight="1">
      <c r="A33" s="14">
        <v>29</v>
      </c>
      <c r="B33" s="42" t="s">
        <v>50</v>
      </c>
      <c r="C33" s="45"/>
      <c r="D33" s="36" t="s">
        <v>33</v>
      </c>
      <c r="E33" s="35" t="s">
        <v>10</v>
      </c>
      <c r="F33" s="37">
        <v>0.035625</v>
      </c>
      <c r="G33" s="14" t="str">
        <f t="shared" si="0"/>
        <v>4.17/km</v>
      </c>
      <c r="H33" s="16">
        <f t="shared" si="1"/>
        <v>0.007499999999999996</v>
      </c>
      <c r="I33" s="16">
        <f>F33-INDEX($F$5:$F$134,MATCH(D33,$D$5:$D$134,0))</f>
        <v>0.0018518518518518476</v>
      </c>
    </row>
    <row r="34" spans="1:9" ht="15" customHeight="1">
      <c r="A34" s="14">
        <v>30</v>
      </c>
      <c r="B34" s="42" t="s">
        <v>51</v>
      </c>
      <c r="C34" s="45"/>
      <c r="D34" s="36" t="s">
        <v>2</v>
      </c>
      <c r="E34" s="35" t="s">
        <v>3</v>
      </c>
      <c r="F34" s="37">
        <v>0.0362037037037037</v>
      </c>
      <c r="G34" s="14" t="str">
        <f t="shared" si="0"/>
        <v>4.21/km</v>
      </c>
      <c r="H34" s="16">
        <f t="shared" si="1"/>
        <v>0.008078703703703703</v>
      </c>
      <c r="I34" s="16">
        <f>F34-INDEX($F$5:$F$134,MATCH(D34,$D$5:$D$134,0))</f>
        <v>0.008078703703703703</v>
      </c>
    </row>
    <row r="35" spans="1:9" ht="15" customHeight="1">
      <c r="A35" s="14">
        <v>31</v>
      </c>
      <c r="B35" s="42" t="s">
        <v>52</v>
      </c>
      <c r="C35" s="45"/>
      <c r="D35" s="36" t="s">
        <v>2</v>
      </c>
      <c r="E35" s="35" t="s">
        <v>120</v>
      </c>
      <c r="F35" s="37">
        <v>0.036238425925925924</v>
      </c>
      <c r="G35" s="14" t="str">
        <f t="shared" si="0"/>
        <v>4.21/km</v>
      </c>
      <c r="H35" s="16">
        <f t="shared" si="1"/>
        <v>0.008113425925925923</v>
      </c>
      <c r="I35" s="16">
        <f>F35-INDEX($F$5:$F$134,MATCH(D35,$D$5:$D$134,0))</f>
        <v>0.008113425925925923</v>
      </c>
    </row>
    <row r="36" spans="1:9" ht="15" customHeight="1">
      <c r="A36" s="14">
        <v>32</v>
      </c>
      <c r="B36" s="42" t="s">
        <v>53</v>
      </c>
      <c r="C36" s="45"/>
      <c r="D36" s="36" t="s">
        <v>14</v>
      </c>
      <c r="E36" s="35" t="s">
        <v>3</v>
      </c>
      <c r="F36" s="37">
        <v>0.03635416666666667</v>
      </c>
      <c r="G36" s="14" t="str">
        <f t="shared" si="0"/>
        <v>4.22/km</v>
      </c>
      <c r="H36" s="16">
        <f t="shared" si="1"/>
        <v>0.008229166666666666</v>
      </c>
      <c r="I36" s="16">
        <f>F36-INDEX($F$5:$F$134,MATCH(D36,$D$5:$D$134,0))</f>
        <v>0.00571759259259259</v>
      </c>
    </row>
    <row r="37" spans="1:9" ht="15" customHeight="1">
      <c r="A37" s="14">
        <v>33</v>
      </c>
      <c r="B37" s="42" t="s">
        <v>54</v>
      </c>
      <c r="C37" s="45"/>
      <c r="D37" s="36" t="s">
        <v>14</v>
      </c>
      <c r="E37" s="35" t="s">
        <v>7</v>
      </c>
      <c r="F37" s="37">
        <v>0.03638888888888889</v>
      </c>
      <c r="G37" s="14" t="str">
        <f t="shared" si="0"/>
        <v>4.22/km</v>
      </c>
      <c r="H37" s="16">
        <f t="shared" si="1"/>
        <v>0.008263888888888887</v>
      </c>
      <c r="I37" s="16">
        <f>F37-INDEX($F$5:$F$134,MATCH(D37,$D$5:$D$134,0))</f>
        <v>0.005752314814814811</v>
      </c>
    </row>
    <row r="38" spans="1:9" ht="15" customHeight="1">
      <c r="A38" s="14">
        <v>34</v>
      </c>
      <c r="B38" s="42" t="s">
        <v>55</v>
      </c>
      <c r="C38" s="45"/>
      <c r="D38" s="36" t="s">
        <v>9</v>
      </c>
      <c r="E38" s="35" t="s">
        <v>7</v>
      </c>
      <c r="F38" s="37">
        <v>0.036967592592592594</v>
      </c>
      <c r="G38" s="14" t="str">
        <f t="shared" si="0"/>
        <v>4.26/km</v>
      </c>
      <c r="H38" s="16">
        <f t="shared" si="1"/>
        <v>0.008842592592592593</v>
      </c>
      <c r="I38" s="16">
        <f>F38-INDEX($F$5:$F$134,MATCH(D38,$D$5:$D$134,0))</f>
        <v>0.006747685185185186</v>
      </c>
    </row>
    <row r="39" spans="1:9" ht="15" customHeight="1">
      <c r="A39" s="14">
        <v>35</v>
      </c>
      <c r="B39" s="42" t="s">
        <v>56</v>
      </c>
      <c r="C39" s="45"/>
      <c r="D39" s="36" t="s">
        <v>26</v>
      </c>
      <c r="E39" s="35" t="s">
        <v>57</v>
      </c>
      <c r="F39" s="37">
        <v>0.03721064814814815</v>
      </c>
      <c r="G39" s="14" t="str">
        <f t="shared" si="0"/>
        <v>4.28/km</v>
      </c>
      <c r="H39" s="16">
        <f t="shared" si="1"/>
        <v>0.009085648148148152</v>
      </c>
      <c r="I39" s="16">
        <f>F39-INDEX($F$5:$F$134,MATCH(D39,$D$5:$D$134,0))</f>
        <v>0.004016203703703709</v>
      </c>
    </row>
    <row r="40" spans="1:9" ht="15" customHeight="1">
      <c r="A40" s="14">
        <v>36</v>
      </c>
      <c r="B40" s="42" t="s">
        <v>58</v>
      </c>
      <c r="C40" s="45"/>
      <c r="D40" s="36" t="s">
        <v>26</v>
      </c>
      <c r="E40" s="35" t="s">
        <v>3</v>
      </c>
      <c r="F40" s="37">
        <v>0.03722222222222222</v>
      </c>
      <c r="G40" s="14" t="str">
        <f t="shared" si="0"/>
        <v>4.28/km</v>
      </c>
      <c r="H40" s="16">
        <f t="shared" si="1"/>
        <v>0.009097222222222218</v>
      </c>
      <c r="I40" s="16">
        <f>F40-INDEX($F$5:$F$134,MATCH(D40,$D$5:$D$134,0))</f>
        <v>0.004027777777777776</v>
      </c>
    </row>
    <row r="41" spans="1:9" ht="15" customHeight="1">
      <c r="A41" s="14">
        <v>37</v>
      </c>
      <c r="B41" s="42" t="s">
        <v>59</v>
      </c>
      <c r="C41" s="45"/>
      <c r="D41" s="36" t="s">
        <v>26</v>
      </c>
      <c r="E41" s="35" t="s">
        <v>3</v>
      </c>
      <c r="F41" s="37">
        <v>0.03732638888888889</v>
      </c>
      <c r="G41" s="14" t="str">
        <f t="shared" si="0"/>
        <v>4.29/km</v>
      </c>
      <c r="H41" s="16">
        <f t="shared" si="1"/>
        <v>0.009201388888888887</v>
      </c>
      <c r="I41" s="16">
        <f>F41-INDEX($F$5:$F$134,MATCH(D41,$D$5:$D$134,0))</f>
        <v>0.004131944444444445</v>
      </c>
    </row>
    <row r="42" spans="1:9" ht="15" customHeight="1">
      <c r="A42" s="14">
        <v>38</v>
      </c>
      <c r="B42" s="42" t="s">
        <v>60</v>
      </c>
      <c r="C42" s="45"/>
      <c r="D42" s="36" t="s">
        <v>41</v>
      </c>
      <c r="E42" s="35" t="s">
        <v>3</v>
      </c>
      <c r="F42" s="37">
        <v>0.03743055555555556</v>
      </c>
      <c r="G42" s="14" t="str">
        <f t="shared" si="0"/>
        <v>4.30/km</v>
      </c>
      <c r="H42" s="16">
        <f t="shared" si="1"/>
        <v>0.009305555555555556</v>
      </c>
      <c r="I42" s="16">
        <f>F42-INDEX($F$5:$F$134,MATCH(D42,$D$5:$D$134,0))</f>
        <v>0.0021412037037037007</v>
      </c>
    </row>
    <row r="43" spans="1:9" ht="15" customHeight="1">
      <c r="A43" s="14">
        <v>39</v>
      </c>
      <c r="B43" s="42" t="s">
        <v>61</v>
      </c>
      <c r="C43" s="45"/>
      <c r="D43" s="36" t="s">
        <v>38</v>
      </c>
      <c r="E43" s="35" t="s">
        <v>3</v>
      </c>
      <c r="F43" s="37">
        <v>0.0375462962962963</v>
      </c>
      <c r="G43" s="14" t="str">
        <f t="shared" si="0"/>
        <v>4.30/km</v>
      </c>
      <c r="H43" s="16">
        <f t="shared" si="1"/>
        <v>0.0094212962962963</v>
      </c>
      <c r="I43" s="16">
        <f>F43-INDEX($F$5:$F$134,MATCH(D43,$D$5:$D$134,0))</f>
        <v>0.002453703703703708</v>
      </c>
    </row>
    <row r="44" spans="1:9" ht="15" customHeight="1">
      <c r="A44" s="14">
        <v>40</v>
      </c>
      <c r="B44" s="42" t="s">
        <v>62</v>
      </c>
      <c r="C44" s="45"/>
      <c r="D44" s="36" t="s">
        <v>41</v>
      </c>
      <c r="E44" s="35" t="s">
        <v>28</v>
      </c>
      <c r="F44" s="37">
        <v>0.03756944444444445</v>
      </c>
      <c r="G44" s="14" t="str">
        <f t="shared" si="0"/>
        <v>4.31/km</v>
      </c>
      <c r="H44" s="16">
        <f t="shared" si="1"/>
        <v>0.009444444444444446</v>
      </c>
      <c r="I44" s="16">
        <f>F44-INDEX($F$5:$F$134,MATCH(D44,$D$5:$D$134,0))</f>
        <v>0.0022800925925925905</v>
      </c>
    </row>
    <row r="45" spans="1:9" ht="15" customHeight="1">
      <c r="A45" s="14">
        <v>41</v>
      </c>
      <c r="B45" s="42" t="s">
        <v>63</v>
      </c>
      <c r="C45" s="45"/>
      <c r="D45" s="36" t="s">
        <v>41</v>
      </c>
      <c r="E45" s="35" t="s">
        <v>5</v>
      </c>
      <c r="F45" s="37">
        <v>0.037592592592592594</v>
      </c>
      <c r="G45" s="14" t="str">
        <f t="shared" si="0"/>
        <v>4.31/km</v>
      </c>
      <c r="H45" s="16">
        <f t="shared" si="1"/>
        <v>0.009467592592592593</v>
      </c>
      <c r="I45" s="16">
        <f>F45-INDEX($F$5:$F$134,MATCH(D45,$D$5:$D$134,0))</f>
        <v>0.0023032407407407376</v>
      </c>
    </row>
    <row r="46" spans="1:9" ht="15" customHeight="1">
      <c r="A46" s="14">
        <v>42</v>
      </c>
      <c r="B46" s="42" t="s">
        <v>64</v>
      </c>
      <c r="C46" s="45"/>
      <c r="D46" s="36" t="s">
        <v>14</v>
      </c>
      <c r="E46" s="35" t="s">
        <v>3</v>
      </c>
      <c r="F46" s="37">
        <v>0.037627314814814815</v>
      </c>
      <c r="G46" s="14" t="str">
        <f t="shared" si="0"/>
        <v>4.31/km</v>
      </c>
      <c r="H46" s="16">
        <f t="shared" si="1"/>
        <v>0.009502314814814814</v>
      </c>
      <c r="I46" s="16">
        <f>F46-INDEX($F$5:$F$134,MATCH(D46,$D$5:$D$134,0))</f>
        <v>0.006990740740740738</v>
      </c>
    </row>
    <row r="47" spans="1:9" ht="15" customHeight="1">
      <c r="A47" s="14">
        <v>43</v>
      </c>
      <c r="B47" s="42" t="s">
        <v>65</v>
      </c>
      <c r="C47" s="45"/>
      <c r="D47" s="36" t="s">
        <v>66</v>
      </c>
      <c r="E47" s="35" t="s">
        <v>19</v>
      </c>
      <c r="F47" s="37">
        <v>0.03767361111111111</v>
      </c>
      <c r="G47" s="14" t="str">
        <f t="shared" si="0"/>
        <v>4.31/km</v>
      </c>
      <c r="H47" s="16">
        <f t="shared" si="1"/>
        <v>0.009548611111111108</v>
      </c>
      <c r="I47" s="16">
        <f>F47-INDEX($F$5:$F$134,MATCH(D47,$D$5:$D$134,0))</f>
        <v>0</v>
      </c>
    </row>
    <row r="48" spans="1:9" ht="15" customHeight="1">
      <c r="A48" s="14">
        <v>44</v>
      </c>
      <c r="B48" s="42" t="s">
        <v>67</v>
      </c>
      <c r="C48" s="45"/>
      <c r="D48" s="36" t="s">
        <v>41</v>
      </c>
      <c r="E48" s="35" t="s">
        <v>22</v>
      </c>
      <c r="F48" s="37">
        <v>0.03846064814814815</v>
      </c>
      <c r="G48" s="14" t="str">
        <f t="shared" si="0"/>
        <v>4.37/km</v>
      </c>
      <c r="H48" s="16">
        <f t="shared" si="1"/>
        <v>0.010335648148148146</v>
      </c>
      <c r="I48" s="16">
        <f>F48-INDEX($F$5:$F$134,MATCH(D48,$D$5:$D$134,0))</f>
        <v>0.00317129629629629</v>
      </c>
    </row>
    <row r="49" spans="1:9" ht="15" customHeight="1">
      <c r="A49" s="14">
        <v>45</v>
      </c>
      <c r="B49" s="42" t="s">
        <v>68</v>
      </c>
      <c r="C49" s="45"/>
      <c r="D49" s="36" t="s">
        <v>26</v>
      </c>
      <c r="E49" s="35" t="s">
        <v>22</v>
      </c>
      <c r="F49" s="37">
        <v>0.038599537037037036</v>
      </c>
      <c r="G49" s="14" t="str">
        <f t="shared" si="0"/>
        <v>4.38/km</v>
      </c>
      <c r="H49" s="16">
        <f t="shared" si="1"/>
        <v>0.010474537037037036</v>
      </c>
      <c r="I49" s="16">
        <f>F49-INDEX($F$5:$F$134,MATCH(D49,$D$5:$D$134,0))</f>
        <v>0.005405092592592593</v>
      </c>
    </row>
    <row r="50" spans="1:9" ht="15" customHeight="1">
      <c r="A50" s="14">
        <v>46</v>
      </c>
      <c r="B50" s="42" t="s">
        <v>69</v>
      </c>
      <c r="C50" s="45"/>
      <c r="D50" s="36" t="s">
        <v>14</v>
      </c>
      <c r="E50" s="35" t="s">
        <v>3</v>
      </c>
      <c r="F50" s="37">
        <v>0.039143518518518515</v>
      </c>
      <c r="G50" s="14" t="str">
        <f t="shared" si="0"/>
        <v>4.42/km</v>
      </c>
      <c r="H50" s="16">
        <f t="shared" si="1"/>
        <v>0.011018518518518514</v>
      </c>
      <c r="I50" s="16">
        <f>F50-INDEX($F$5:$F$134,MATCH(D50,$D$5:$D$134,0))</f>
        <v>0.008506944444444439</v>
      </c>
    </row>
    <row r="51" spans="1:9" ht="15" customHeight="1">
      <c r="A51" s="14">
        <v>47</v>
      </c>
      <c r="B51" s="42" t="s">
        <v>70</v>
      </c>
      <c r="C51" s="45"/>
      <c r="D51" s="36" t="s">
        <v>9</v>
      </c>
      <c r="E51" s="35" t="s">
        <v>10</v>
      </c>
      <c r="F51" s="37">
        <v>0.039386574074074074</v>
      </c>
      <c r="G51" s="14" t="str">
        <f t="shared" si="0"/>
        <v>4.44/km</v>
      </c>
      <c r="H51" s="16">
        <f t="shared" si="1"/>
        <v>0.011261574074074073</v>
      </c>
      <c r="I51" s="16">
        <f>F51-INDEX($F$5:$F$134,MATCH(D51,$D$5:$D$134,0))</f>
        <v>0.009166666666666667</v>
      </c>
    </row>
    <row r="52" spans="1:9" ht="15" customHeight="1">
      <c r="A52" s="14">
        <v>48</v>
      </c>
      <c r="B52" s="42" t="s">
        <v>71</v>
      </c>
      <c r="C52" s="45"/>
      <c r="D52" s="36" t="s">
        <v>26</v>
      </c>
      <c r="E52" s="35" t="s">
        <v>3</v>
      </c>
      <c r="F52" s="37">
        <v>0.0397337962962963</v>
      </c>
      <c r="G52" s="14" t="str">
        <f t="shared" si="0"/>
        <v>4.46/km</v>
      </c>
      <c r="H52" s="16">
        <f t="shared" si="1"/>
        <v>0.011608796296296301</v>
      </c>
      <c r="I52" s="16">
        <f>F52-INDEX($F$5:$F$134,MATCH(D52,$D$5:$D$134,0))</f>
        <v>0.006539351851851859</v>
      </c>
    </row>
    <row r="53" spans="1:9" ht="15" customHeight="1">
      <c r="A53" s="14">
        <v>49</v>
      </c>
      <c r="B53" s="42" t="s">
        <v>72</v>
      </c>
      <c r="C53" s="45"/>
      <c r="D53" s="36" t="s">
        <v>14</v>
      </c>
      <c r="E53" s="35" t="s">
        <v>19</v>
      </c>
      <c r="F53" s="37">
        <v>0.03982638888888889</v>
      </c>
      <c r="G53" s="14" t="str">
        <f t="shared" si="0"/>
        <v>4.47/km</v>
      </c>
      <c r="H53" s="16">
        <f t="shared" si="1"/>
        <v>0.01170138888888889</v>
      </c>
      <c r="I53" s="16">
        <f>F53-INDEX($F$5:$F$134,MATCH(D53,$D$5:$D$134,0))</f>
        <v>0.009189814814814814</v>
      </c>
    </row>
    <row r="54" spans="1:9" ht="15" customHeight="1">
      <c r="A54" s="14">
        <v>50</v>
      </c>
      <c r="B54" s="42" t="s">
        <v>73</v>
      </c>
      <c r="C54" s="45"/>
      <c r="D54" s="36" t="s">
        <v>74</v>
      </c>
      <c r="E54" s="35" t="s">
        <v>7</v>
      </c>
      <c r="F54" s="37">
        <v>0.04</v>
      </c>
      <c r="G54" s="14" t="str">
        <f t="shared" si="0"/>
        <v>4.48/km</v>
      </c>
      <c r="H54" s="16">
        <f t="shared" si="1"/>
        <v>0.011875</v>
      </c>
      <c r="I54" s="16">
        <f>F54-INDEX($F$5:$F$134,MATCH(D54,$D$5:$D$134,0))</f>
        <v>0</v>
      </c>
    </row>
    <row r="55" spans="1:9" ht="15" customHeight="1">
      <c r="A55" s="14">
        <v>51</v>
      </c>
      <c r="B55" s="42" t="s">
        <v>75</v>
      </c>
      <c r="C55" s="45"/>
      <c r="D55" s="36" t="s">
        <v>2</v>
      </c>
      <c r="E55" s="35" t="s">
        <v>10</v>
      </c>
      <c r="F55" s="37">
        <v>0.040497685185185185</v>
      </c>
      <c r="G55" s="14" t="str">
        <f t="shared" si="0"/>
        <v>4.52/km</v>
      </c>
      <c r="H55" s="16">
        <f t="shared" si="1"/>
        <v>0.012372685185185184</v>
      </c>
      <c r="I55" s="16">
        <f>F55-INDEX($F$5:$F$134,MATCH(D55,$D$5:$D$134,0))</f>
        <v>0.012372685185185184</v>
      </c>
    </row>
    <row r="56" spans="1:9" ht="15" customHeight="1">
      <c r="A56" s="14">
        <v>52</v>
      </c>
      <c r="B56" s="42" t="s">
        <v>76</v>
      </c>
      <c r="C56" s="45"/>
      <c r="D56" s="36" t="s">
        <v>26</v>
      </c>
      <c r="E56" s="35" t="s">
        <v>3</v>
      </c>
      <c r="F56" s="37">
        <v>0.04071759259259259</v>
      </c>
      <c r="G56" s="14" t="str">
        <f t="shared" si="0"/>
        <v>4.53/km</v>
      </c>
      <c r="H56" s="16">
        <f t="shared" si="1"/>
        <v>0.01259259259259259</v>
      </c>
      <c r="I56" s="16">
        <f>F56-INDEX($F$5:$F$134,MATCH(D56,$D$5:$D$134,0))</f>
        <v>0.007523148148148147</v>
      </c>
    </row>
    <row r="57" spans="1:9" ht="15" customHeight="1">
      <c r="A57" s="14">
        <v>53</v>
      </c>
      <c r="B57" s="42" t="s">
        <v>77</v>
      </c>
      <c r="C57" s="45"/>
      <c r="D57" s="36" t="s">
        <v>66</v>
      </c>
      <c r="E57" s="35" t="s">
        <v>22</v>
      </c>
      <c r="F57" s="37">
        <v>0.0410300925925926</v>
      </c>
      <c r="G57" s="14" t="str">
        <f t="shared" si="0"/>
        <v>4.55/km</v>
      </c>
      <c r="H57" s="16">
        <f t="shared" si="1"/>
        <v>0.012905092592592596</v>
      </c>
      <c r="I57" s="16">
        <f>F57-INDEX($F$5:$F$134,MATCH(D57,$D$5:$D$134,0))</f>
        <v>0.003356481481481488</v>
      </c>
    </row>
    <row r="58" spans="1:9" ht="15" customHeight="1">
      <c r="A58" s="14">
        <v>54</v>
      </c>
      <c r="B58" s="42" t="s">
        <v>78</v>
      </c>
      <c r="C58" s="45"/>
      <c r="D58" s="36" t="s">
        <v>74</v>
      </c>
      <c r="E58" s="35" t="s">
        <v>22</v>
      </c>
      <c r="F58" s="37">
        <v>0.041053240740740744</v>
      </c>
      <c r="G58" s="14" t="str">
        <f t="shared" si="0"/>
        <v>4.56/km</v>
      </c>
      <c r="H58" s="16">
        <f t="shared" si="1"/>
        <v>0.012928240740740744</v>
      </c>
      <c r="I58" s="16">
        <f>F58-INDEX($F$5:$F$134,MATCH(D58,$D$5:$D$134,0))</f>
        <v>0.0010532407407407435</v>
      </c>
    </row>
    <row r="59" spans="1:9" ht="15" customHeight="1">
      <c r="A59" s="14">
        <v>55</v>
      </c>
      <c r="B59" s="42" t="s">
        <v>79</v>
      </c>
      <c r="C59" s="45"/>
      <c r="D59" s="36" t="s">
        <v>2</v>
      </c>
      <c r="E59" s="35" t="s">
        <v>19</v>
      </c>
      <c r="F59" s="37">
        <v>0.04107638888888889</v>
      </c>
      <c r="G59" s="14" t="str">
        <f t="shared" si="0"/>
        <v>4.56/km</v>
      </c>
      <c r="H59" s="16">
        <f t="shared" si="1"/>
        <v>0.01295138888888889</v>
      </c>
      <c r="I59" s="16">
        <f>F59-INDEX($F$5:$F$134,MATCH(D59,$D$5:$D$134,0))</f>
        <v>0.01295138888888889</v>
      </c>
    </row>
    <row r="60" spans="1:9" ht="15" customHeight="1">
      <c r="A60" s="14">
        <v>56</v>
      </c>
      <c r="B60" s="42" t="s">
        <v>80</v>
      </c>
      <c r="C60" s="45"/>
      <c r="D60" s="36" t="s">
        <v>9</v>
      </c>
      <c r="E60" s="35" t="s">
        <v>3</v>
      </c>
      <c r="F60" s="37">
        <v>0.04111111111111111</v>
      </c>
      <c r="G60" s="14" t="str">
        <f t="shared" si="0"/>
        <v>4.56/km</v>
      </c>
      <c r="H60" s="16">
        <f t="shared" si="1"/>
        <v>0.012986111111111111</v>
      </c>
      <c r="I60" s="16">
        <f>F60-INDEX($F$5:$F$134,MATCH(D60,$D$5:$D$134,0))</f>
        <v>0.010891203703703705</v>
      </c>
    </row>
    <row r="61" spans="1:9" ht="15" customHeight="1">
      <c r="A61" s="47">
        <v>57</v>
      </c>
      <c r="B61" s="48" t="s">
        <v>81</v>
      </c>
      <c r="C61" s="49"/>
      <c r="D61" s="50" t="s">
        <v>66</v>
      </c>
      <c r="E61" s="51" t="s">
        <v>106</v>
      </c>
      <c r="F61" s="52">
        <v>0.041192129629629634</v>
      </c>
      <c r="G61" s="47" t="str">
        <f t="shared" si="0"/>
        <v>4.57/km</v>
      </c>
      <c r="H61" s="53">
        <f t="shared" si="1"/>
        <v>0.013067129629629633</v>
      </c>
      <c r="I61" s="53">
        <f>F61-INDEX($F$5:$F$134,MATCH(D61,$D$5:$D$134,0))</f>
        <v>0.003518518518518525</v>
      </c>
    </row>
    <row r="62" spans="1:9" ht="15" customHeight="1">
      <c r="A62" s="14">
        <v>58</v>
      </c>
      <c r="B62" s="42" t="s">
        <v>82</v>
      </c>
      <c r="C62" s="45"/>
      <c r="D62" s="36" t="s">
        <v>38</v>
      </c>
      <c r="E62" s="35" t="s">
        <v>19</v>
      </c>
      <c r="F62" s="37">
        <v>0.041215277777777774</v>
      </c>
      <c r="G62" s="14" t="str">
        <f t="shared" si="0"/>
        <v>4.57/km</v>
      </c>
      <c r="H62" s="16">
        <f t="shared" si="1"/>
        <v>0.013090277777777774</v>
      </c>
      <c r="I62" s="16">
        <f>F62-INDEX($F$5:$F$134,MATCH(D62,$D$5:$D$134,0))</f>
        <v>0.006122685185185182</v>
      </c>
    </row>
    <row r="63" spans="1:9" ht="15" customHeight="1">
      <c r="A63" s="14">
        <v>59</v>
      </c>
      <c r="B63" s="42" t="s">
        <v>83</v>
      </c>
      <c r="C63" s="45"/>
      <c r="D63" s="36" t="s">
        <v>26</v>
      </c>
      <c r="E63" s="35" t="s">
        <v>3</v>
      </c>
      <c r="F63" s="37">
        <v>0.0415162037037037</v>
      </c>
      <c r="G63" s="14" t="str">
        <f t="shared" si="0"/>
        <v>4.59/km</v>
      </c>
      <c r="H63" s="16">
        <f t="shared" si="1"/>
        <v>0.0133912037037037</v>
      </c>
      <c r="I63" s="16">
        <f>F63-INDEX($F$5:$F$134,MATCH(D63,$D$5:$D$134,0))</f>
        <v>0.008321759259259258</v>
      </c>
    </row>
    <row r="64" spans="1:9" ht="15" customHeight="1">
      <c r="A64" s="14">
        <v>60</v>
      </c>
      <c r="B64" s="42" t="s">
        <v>84</v>
      </c>
      <c r="C64" s="45"/>
      <c r="D64" s="36" t="s">
        <v>66</v>
      </c>
      <c r="E64" s="35" t="s">
        <v>3</v>
      </c>
      <c r="F64" s="37">
        <v>0.041539351851851855</v>
      </c>
      <c r="G64" s="14" t="str">
        <f t="shared" si="0"/>
        <v>4.59/km</v>
      </c>
      <c r="H64" s="16">
        <f t="shared" si="1"/>
        <v>0.013414351851851854</v>
      </c>
      <c r="I64" s="16">
        <f>F64-INDEX($F$5:$F$134,MATCH(D64,$D$5:$D$134,0))</f>
        <v>0.003865740740740746</v>
      </c>
    </row>
    <row r="65" spans="1:9" ht="15" customHeight="1">
      <c r="A65" s="14">
        <v>61</v>
      </c>
      <c r="B65" s="42" t="s">
        <v>85</v>
      </c>
      <c r="C65" s="45"/>
      <c r="D65" s="36" t="s">
        <v>2</v>
      </c>
      <c r="E65" s="35" t="s">
        <v>22</v>
      </c>
      <c r="F65" s="37">
        <v>0.042604166666666665</v>
      </c>
      <c r="G65" s="14" t="str">
        <f t="shared" si="0"/>
        <v>5.07/km</v>
      </c>
      <c r="H65" s="16">
        <f t="shared" si="1"/>
        <v>0.014479166666666664</v>
      </c>
      <c r="I65" s="16">
        <f>F65-INDEX($F$5:$F$134,MATCH(D65,$D$5:$D$134,0))</f>
        <v>0.014479166666666664</v>
      </c>
    </row>
    <row r="66" spans="1:9" ht="15" customHeight="1">
      <c r="A66" s="14">
        <v>62</v>
      </c>
      <c r="B66" s="42" t="s">
        <v>86</v>
      </c>
      <c r="C66" s="45"/>
      <c r="D66" s="36" t="s">
        <v>66</v>
      </c>
      <c r="E66" s="35" t="s">
        <v>22</v>
      </c>
      <c r="F66" s="37">
        <v>0.04261574074074074</v>
      </c>
      <c r="G66" s="14" t="str">
        <f t="shared" si="0"/>
        <v>5.07/km</v>
      </c>
      <c r="H66" s="16">
        <f t="shared" si="1"/>
        <v>0.014490740740740738</v>
      </c>
      <c r="I66" s="16">
        <f>F66-INDEX($F$5:$F$134,MATCH(D66,$D$5:$D$134,0))</f>
        <v>0.00494212962962963</v>
      </c>
    </row>
    <row r="67" spans="1:9" ht="15" customHeight="1">
      <c r="A67" s="14">
        <v>63</v>
      </c>
      <c r="B67" s="42" t="s">
        <v>87</v>
      </c>
      <c r="C67" s="45"/>
      <c r="D67" s="36" t="s">
        <v>74</v>
      </c>
      <c r="E67" s="35" t="s">
        <v>22</v>
      </c>
      <c r="F67" s="37">
        <v>0.04263888888888889</v>
      </c>
      <c r="G67" s="14" t="str">
        <f t="shared" si="0"/>
        <v>5.07/km</v>
      </c>
      <c r="H67" s="16">
        <f t="shared" si="1"/>
        <v>0.014513888888888892</v>
      </c>
      <c r="I67" s="16">
        <f>F67-INDEX($F$5:$F$134,MATCH(D67,$D$5:$D$134,0))</f>
        <v>0.002638888888888892</v>
      </c>
    </row>
    <row r="68" spans="1:9" ht="15" customHeight="1">
      <c r="A68" s="14">
        <v>64</v>
      </c>
      <c r="B68" s="42" t="s">
        <v>88</v>
      </c>
      <c r="C68" s="45"/>
      <c r="D68" s="36" t="s">
        <v>66</v>
      </c>
      <c r="E68" s="35" t="s">
        <v>7</v>
      </c>
      <c r="F68" s="37">
        <v>0.04331018518518518</v>
      </c>
      <c r="G68" s="14" t="str">
        <f t="shared" si="0"/>
        <v>5.12/km</v>
      </c>
      <c r="H68" s="16">
        <f t="shared" si="1"/>
        <v>0.01518518518518518</v>
      </c>
      <c r="I68" s="16">
        <f>F68-INDEX($F$5:$F$134,MATCH(D68,$D$5:$D$134,0))</f>
        <v>0.005636574074074072</v>
      </c>
    </row>
    <row r="69" spans="1:9" ht="15" customHeight="1">
      <c r="A69" s="14">
        <v>65</v>
      </c>
      <c r="B69" s="42" t="s">
        <v>89</v>
      </c>
      <c r="C69" s="45"/>
      <c r="D69" s="36" t="s">
        <v>66</v>
      </c>
      <c r="E69" s="35" t="s">
        <v>22</v>
      </c>
      <c r="F69" s="37">
        <v>0.04548611111111111</v>
      </c>
      <c r="G69" s="14" t="str">
        <f aca="true" t="shared" si="2" ref="G69:G80">TEXT(INT((HOUR(F69)*3600+MINUTE(F69)*60+SECOND(F69))/$I$3/60),"0")&amp;"."&amp;TEXT(MOD((HOUR(F69)*3600+MINUTE(F69)*60+SECOND(F69))/$I$3,60),"00")&amp;"/km"</f>
        <v>5.28/km</v>
      </c>
      <c r="H69" s="16">
        <f aca="true" t="shared" si="3" ref="H69:H80">F69-$F$5</f>
        <v>0.01736111111111111</v>
      </c>
      <c r="I69" s="16">
        <f>F69-INDEX($F$5:$F$134,MATCH(D69,$D$5:$D$134,0))</f>
        <v>0.0078125</v>
      </c>
    </row>
    <row r="70" spans="1:9" ht="15" customHeight="1">
      <c r="A70" s="14">
        <v>66</v>
      </c>
      <c r="B70" s="42" t="s">
        <v>90</v>
      </c>
      <c r="C70" s="45"/>
      <c r="D70" s="36" t="s">
        <v>41</v>
      </c>
      <c r="E70" s="35" t="s">
        <v>91</v>
      </c>
      <c r="F70" s="37">
        <v>0.04608796296296296</v>
      </c>
      <c r="G70" s="14" t="str">
        <f t="shared" si="2"/>
        <v>5.32/km</v>
      </c>
      <c r="H70" s="16">
        <f t="shared" si="3"/>
        <v>0.017962962962962962</v>
      </c>
      <c r="I70" s="16">
        <f>F70-INDEX($F$5:$F$134,MATCH(D70,$D$5:$D$134,0))</f>
        <v>0.010798611111111106</v>
      </c>
    </row>
    <row r="71" spans="1:9" ht="15" customHeight="1">
      <c r="A71" s="14">
        <v>67</v>
      </c>
      <c r="B71" s="42" t="s">
        <v>92</v>
      </c>
      <c r="C71" s="45"/>
      <c r="D71" s="36" t="s">
        <v>33</v>
      </c>
      <c r="E71" s="35" t="s">
        <v>119</v>
      </c>
      <c r="F71" s="37">
        <v>0.0462037037037037</v>
      </c>
      <c r="G71" s="14" t="str">
        <f t="shared" si="2"/>
        <v>5.33/km</v>
      </c>
      <c r="H71" s="16">
        <f t="shared" si="3"/>
        <v>0.018078703703703698</v>
      </c>
      <c r="I71" s="16">
        <f>F71-INDEX($F$5:$F$134,MATCH(D71,$D$5:$D$134,0))</f>
        <v>0.012430555555555549</v>
      </c>
    </row>
    <row r="72" spans="1:9" ht="15" customHeight="1">
      <c r="A72" s="14">
        <v>68</v>
      </c>
      <c r="B72" s="42" t="s">
        <v>93</v>
      </c>
      <c r="C72" s="45"/>
      <c r="D72" s="36" t="s">
        <v>74</v>
      </c>
      <c r="E72" s="35" t="s">
        <v>7</v>
      </c>
      <c r="F72" s="37">
        <v>0.04621527777777778</v>
      </c>
      <c r="G72" s="14" t="str">
        <f t="shared" si="2"/>
        <v>5.33/km</v>
      </c>
      <c r="H72" s="16">
        <f t="shared" si="3"/>
        <v>0.018090277777777778</v>
      </c>
      <c r="I72" s="16">
        <f>F72-INDEX($F$5:$F$134,MATCH(D72,$D$5:$D$134,0))</f>
        <v>0.006215277777777778</v>
      </c>
    </row>
    <row r="73" spans="1:9" ht="15" customHeight="1">
      <c r="A73" s="14">
        <v>69</v>
      </c>
      <c r="B73" s="42" t="s">
        <v>94</v>
      </c>
      <c r="C73" s="45"/>
      <c r="D73" s="36" t="s">
        <v>66</v>
      </c>
      <c r="E73" s="35" t="s">
        <v>119</v>
      </c>
      <c r="F73" s="37">
        <v>0.0475</v>
      </c>
      <c r="G73" s="14" t="str">
        <f t="shared" si="2"/>
        <v>5.42/km</v>
      </c>
      <c r="H73" s="16">
        <f t="shared" si="3"/>
        <v>0.019375</v>
      </c>
      <c r="I73" s="16">
        <f>F73-INDEX($F$5:$F$134,MATCH(D73,$D$5:$D$134,0))</f>
        <v>0.009826388888888891</v>
      </c>
    </row>
    <row r="74" spans="1:9" ht="15" customHeight="1">
      <c r="A74" s="14">
        <v>70</v>
      </c>
      <c r="B74" s="42" t="s">
        <v>95</v>
      </c>
      <c r="C74" s="45"/>
      <c r="D74" s="36" t="s">
        <v>26</v>
      </c>
      <c r="E74" s="35" t="s">
        <v>3</v>
      </c>
      <c r="F74" s="37">
        <v>0.04752314814814815</v>
      </c>
      <c r="G74" s="14" t="str">
        <f t="shared" si="2"/>
        <v>5.42/km</v>
      </c>
      <c r="H74" s="16">
        <f t="shared" si="3"/>
        <v>0.019398148148148147</v>
      </c>
      <c r="I74" s="16">
        <f>F74-INDEX($F$5:$F$134,MATCH(D74,$D$5:$D$134,0))</f>
        <v>0.014328703703703705</v>
      </c>
    </row>
    <row r="75" spans="1:9" ht="15" customHeight="1">
      <c r="A75" s="14">
        <v>71</v>
      </c>
      <c r="B75" s="42" t="s">
        <v>96</v>
      </c>
      <c r="C75" s="45"/>
      <c r="D75" s="36" t="s">
        <v>38</v>
      </c>
      <c r="E75" s="35" t="s">
        <v>3</v>
      </c>
      <c r="F75" s="37">
        <v>0.04913194444444444</v>
      </c>
      <c r="G75" s="14" t="str">
        <f t="shared" si="2"/>
        <v>5.54/km</v>
      </c>
      <c r="H75" s="16">
        <f t="shared" si="3"/>
        <v>0.021006944444444443</v>
      </c>
      <c r="I75" s="16">
        <f>F75-INDEX($F$5:$F$134,MATCH(D75,$D$5:$D$134,0))</f>
        <v>0.014039351851851851</v>
      </c>
    </row>
    <row r="76" spans="1:9" ht="15" customHeight="1">
      <c r="A76" s="14">
        <v>72</v>
      </c>
      <c r="B76" s="42" t="s">
        <v>97</v>
      </c>
      <c r="C76" s="45"/>
      <c r="D76" s="36" t="s">
        <v>98</v>
      </c>
      <c r="E76" s="35" t="s">
        <v>99</v>
      </c>
      <c r="F76" s="37">
        <v>0.050625</v>
      </c>
      <c r="G76" s="14" t="str">
        <f t="shared" si="2"/>
        <v>6.05/km</v>
      </c>
      <c r="H76" s="16">
        <f t="shared" si="3"/>
        <v>0.022500000000000003</v>
      </c>
      <c r="I76" s="16">
        <f>F76-INDEX($F$5:$F$134,MATCH(D76,$D$5:$D$134,0))</f>
        <v>0</v>
      </c>
    </row>
    <row r="77" spans="1:9" ht="15" customHeight="1">
      <c r="A77" s="14">
        <v>73</v>
      </c>
      <c r="B77" s="42" t="s">
        <v>100</v>
      </c>
      <c r="C77" s="45"/>
      <c r="D77" s="36" t="s">
        <v>98</v>
      </c>
      <c r="E77" s="35" t="s">
        <v>99</v>
      </c>
      <c r="F77" s="37">
        <v>0.05236111111111111</v>
      </c>
      <c r="G77" s="14" t="str">
        <f t="shared" si="2"/>
        <v>6.17/km</v>
      </c>
      <c r="H77" s="16">
        <f t="shared" si="3"/>
        <v>0.024236111111111108</v>
      </c>
      <c r="I77" s="16">
        <f>F77-INDEX($F$5:$F$134,MATCH(D77,$D$5:$D$134,0))</f>
        <v>0.001736111111111105</v>
      </c>
    </row>
    <row r="78" spans="1:9" ht="15" customHeight="1">
      <c r="A78" s="14">
        <v>74</v>
      </c>
      <c r="B78" s="42" t="s">
        <v>101</v>
      </c>
      <c r="C78" s="45"/>
      <c r="D78" s="36" t="s">
        <v>98</v>
      </c>
      <c r="E78" s="35" t="s">
        <v>102</v>
      </c>
      <c r="F78" s="37">
        <v>0.05393518518518519</v>
      </c>
      <c r="G78" s="14" t="str">
        <f t="shared" si="2"/>
        <v>6.28/km</v>
      </c>
      <c r="H78" s="16">
        <f t="shared" si="3"/>
        <v>0.02581018518518519</v>
      </c>
      <c r="I78" s="16">
        <f>F78-INDEX($F$5:$F$134,MATCH(D78,$D$5:$D$134,0))</f>
        <v>0.003310185185185187</v>
      </c>
    </row>
    <row r="79" spans="1:9" ht="15" customHeight="1">
      <c r="A79" s="14">
        <v>75</v>
      </c>
      <c r="B79" s="42" t="s">
        <v>103</v>
      </c>
      <c r="C79" s="45"/>
      <c r="D79" s="36" t="s">
        <v>26</v>
      </c>
      <c r="E79" s="35" t="s">
        <v>104</v>
      </c>
      <c r="F79" s="37">
        <v>0.055636574074074074</v>
      </c>
      <c r="G79" s="14" t="str">
        <f t="shared" si="2"/>
        <v>6.41/km</v>
      </c>
      <c r="H79" s="16">
        <f t="shared" si="3"/>
        <v>0.027511574074074074</v>
      </c>
      <c r="I79" s="16">
        <f>F79-INDEX($F$5:$F$134,MATCH(D79,$D$5:$D$134,0))</f>
        <v>0.02244212962962963</v>
      </c>
    </row>
    <row r="80" spans="1:9" ht="15" customHeight="1">
      <c r="A80" s="18">
        <v>76</v>
      </c>
      <c r="B80" s="43" t="s">
        <v>105</v>
      </c>
      <c r="C80" s="46"/>
      <c r="D80" s="39" t="s">
        <v>74</v>
      </c>
      <c r="E80" s="38" t="s">
        <v>7</v>
      </c>
      <c r="F80" s="40">
        <v>0.056296296296296296</v>
      </c>
      <c r="G80" s="18" t="str">
        <f t="shared" si="2"/>
        <v>6.45/km</v>
      </c>
      <c r="H80" s="20">
        <f t="shared" si="3"/>
        <v>0.028171296296296295</v>
      </c>
      <c r="I80" s="20">
        <f>F80-INDEX($F$5:$F$134,MATCH(D80,$D$5:$D$134,0))</f>
        <v>0.016296296296296295</v>
      </c>
    </row>
  </sheetData>
  <autoFilter ref="A4:I8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Maratonina di Primavera</v>
      </c>
      <c r="B1" s="30"/>
      <c r="C1" s="30"/>
    </row>
    <row r="2" spans="1:3" ht="42" customHeight="1">
      <c r="A2" s="31" t="str">
        <f>Individuale!A3&amp;" km. "&amp;Individuale!I3</f>
        <v>Allumiere (RM) Italia - Sabato 26/05/2012 km. 12</v>
      </c>
      <c r="B2" s="31"/>
      <c r="C2" s="31"/>
    </row>
    <row r="3" spans="1:3" ht="24.75" customHeight="1">
      <c r="A3" s="21" t="s">
        <v>110</v>
      </c>
      <c r="B3" s="22" t="s">
        <v>114</v>
      </c>
      <c r="C3" s="22" t="s">
        <v>0</v>
      </c>
    </row>
    <row r="4" spans="1:3" ht="15" customHeight="1">
      <c r="A4" s="10">
        <v>1</v>
      </c>
      <c r="B4" s="11" t="s">
        <v>3</v>
      </c>
      <c r="C4" s="23">
        <v>24</v>
      </c>
    </row>
    <row r="5" spans="1:3" ht="15" customHeight="1">
      <c r="A5" s="14">
        <v>2</v>
      </c>
      <c r="B5" s="15" t="s">
        <v>22</v>
      </c>
      <c r="C5" s="24">
        <v>10</v>
      </c>
    </row>
    <row r="6" spans="1:3" ht="15" customHeight="1">
      <c r="A6" s="14">
        <v>3</v>
      </c>
      <c r="B6" s="15" t="s">
        <v>7</v>
      </c>
      <c r="C6" s="24">
        <v>9</v>
      </c>
    </row>
    <row r="7" spans="1:3" ht="15" customHeight="1">
      <c r="A7" s="14">
        <v>4</v>
      </c>
      <c r="B7" s="15" t="s">
        <v>10</v>
      </c>
      <c r="C7" s="24">
        <v>5</v>
      </c>
    </row>
    <row r="8" spans="1:3" ht="15" customHeight="1">
      <c r="A8" s="14">
        <v>5</v>
      </c>
      <c r="B8" s="15" t="s">
        <v>19</v>
      </c>
      <c r="C8" s="24">
        <v>5</v>
      </c>
    </row>
    <row r="9" spans="1:3" ht="15" customHeight="1">
      <c r="A9" s="14">
        <v>6</v>
      </c>
      <c r="B9" s="15" t="s">
        <v>5</v>
      </c>
      <c r="C9" s="24">
        <v>4</v>
      </c>
    </row>
    <row r="10" spans="1:3" ht="15" customHeight="1">
      <c r="A10" s="14">
        <v>7</v>
      </c>
      <c r="B10" s="15" t="s">
        <v>28</v>
      </c>
      <c r="C10" s="24">
        <v>2</v>
      </c>
    </row>
    <row r="11" spans="1:3" ht="15" customHeight="1">
      <c r="A11" s="14">
        <v>8</v>
      </c>
      <c r="B11" s="15" t="s">
        <v>99</v>
      </c>
      <c r="C11" s="24">
        <v>2</v>
      </c>
    </row>
    <row r="12" spans="1:3" ht="15" customHeight="1">
      <c r="A12" s="14">
        <v>9</v>
      </c>
      <c r="B12" s="15" t="s">
        <v>119</v>
      </c>
      <c r="C12" s="24">
        <v>2</v>
      </c>
    </row>
    <row r="13" spans="1:3" ht="15" customHeight="1">
      <c r="A13" s="47">
        <v>10</v>
      </c>
      <c r="B13" s="54" t="s">
        <v>106</v>
      </c>
      <c r="C13" s="55">
        <v>1</v>
      </c>
    </row>
    <row r="14" spans="1:3" ht="15" customHeight="1">
      <c r="A14" s="14">
        <v>11</v>
      </c>
      <c r="B14" s="15" t="s">
        <v>57</v>
      </c>
      <c r="C14" s="24">
        <v>1</v>
      </c>
    </row>
    <row r="15" spans="1:3" ht="15" customHeight="1">
      <c r="A15" s="14">
        <v>12</v>
      </c>
      <c r="B15" s="15" t="s">
        <v>102</v>
      </c>
      <c r="C15" s="24">
        <v>1</v>
      </c>
    </row>
    <row r="16" spans="1:3" ht="15" customHeight="1">
      <c r="A16" s="14">
        <v>13</v>
      </c>
      <c r="B16" s="15" t="s">
        <v>120</v>
      </c>
      <c r="C16" s="24">
        <v>1</v>
      </c>
    </row>
    <row r="17" spans="1:3" ht="15" customHeight="1">
      <c r="A17" s="14">
        <v>14</v>
      </c>
      <c r="B17" s="15" t="s">
        <v>104</v>
      </c>
      <c r="C17" s="24">
        <v>1</v>
      </c>
    </row>
    <row r="18" spans="1:3" ht="15" customHeight="1">
      <c r="A18" s="14">
        <v>15</v>
      </c>
      <c r="B18" s="15" t="s">
        <v>16</v>
      </c>
      <c r="C18" s="24">
        <v>1</v>
      </c>
    </row>
    <row r="19" spans="1:3" ht="15" customHeight="1">
      <c r="A19" s="14">
        <v>16</v>
      </c>
      <c r="B19" s="15" t="s">
        <v>24</v>
      </c>
      <c r="C19" s="24">
        <v>1</v>
      </c>
    </row>
    <row r="20" spans="1:3" ht="15" customHeight="1">
      <c r="A20" s="14">
        <v>17</v>
      </c>
      <c r="B20" s="15" t="s">
        <v>45</v>
      </c>
      <c r="C20" s="24">
        <v>1</v>
      </c>
    </row>
    <row r="21" spans="1:3" ht="15" customHeight="1">
      <c r="A21" s="14">
        <v>18</v>
      </c>
      <c r="B21" s="15" t="s">
        <v>42</v>
      </c>
      <c r="C21" s="24">
        <v>1</v>
      </c>
    </row>
    <row r="22" spans="1:3" ht="15" customHeight="1">
      <c r="A22" s="14">
        <v>19</v>
      </c>
      <c r="B22" s="15" t="s">
        <v>47</v>
      </c>
      <c r="C22" s="24">
        <v>1</v>
      </c>
    </row>
    <row r="23" spans="1:3" ht="15" customHeight="1">
      <c r="A23" s="14">
        <v>20</v>
      </c>
      <c r="B23" s="15" t="s">
        <v>91</v>
      </c>
      <c r="C23" s="24">
        <v>1</v>
      </c>
    </row>
    <row r="24" spans="1:3" ht="15" customHeight="1">
      <c r="A24" s="14">
        <v>21</v>
      </c>
      <c r="B24" s="15" t="s">
        <v>30</v>
      </c>
      <c r="C24" s="24">
        <v>1</v>
      </c>
    </row>
    <row r="25" spans="1:3" ht="15" customHeight="1">
      <c r="A25" s="18">
        <v>22</v>
      </c>
      <c r="B25" s="19" t="s">
        <v>49</v>
      </c>
      <c r="C25" s="25">
        <v>1</v>
      </c>
    </row>
    <row r="26" spans="1:3" ht="12.75">
      <c r="A26" s="26"/>
      <c r="B26" s="26"/>
      <c r="C26" s="26">
        <f>SUM(C4:C25)</f>
        <v>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2012-05-28T10:31:09Z</dcterms:created>
  <dcterms:modified xsi:type="dcterms:W3CDTF">2012-05-28T10:31:09Z</dcterms:modified>
  <cp:category/>
  <cp:version/>
  <cp:contentType/>
  <cp:contentStatus/>
</cp:coreProperties>
</file>