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<sst xmlns="http://schemas.openxmlformats.org/spreadsheetml/2006/main" count="329" uniqueCount="198">
  <si>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</si>
  <si>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</si>
  <si>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</si>
  <si>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</si>
  <si>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</si>
  <si>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</si>
  <si>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</si>
  <si>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</si>
  <si>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</si>
  <si>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</si>
  <si>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</si>
  <si>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</si>
  <si>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</si>
  <si>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SERGIO</t>
  </si>
  <si>
    <t>DANIELE</t>
  </si>
  <si>
    <t>PAOLO</t>
  </si>
  <si>
    <t>MARCO</t>
  </si>
  <si>
    <t>BIAGIO</t>
  </si>
  <si>
    <t>ROBERTO</t>
  </si>
  <si>
    <t>VINCENZO</t>
  </si>
  <si>
    <t>MARCELLO</t>
  </si>
  <si>
    <t>MARIO</t>
  </si>
  <si>
    <t>ANTONIO</t>
  </si>
  <si>
    <t>LUCA</t>
  </si>
  <si>
    <t>ALESSANDRO</t>
  </si>
  <si>
    <t>MAURO</t>
  </si>
  <si>
    <t>RICCI</t>
  </si>
  <si>
    <t>DOMENICO</t>
  </si>
  <si>
    <t>SALVATORE</t>
  </si>
  <si>
    <t>STEFANO</t>
  </si>
  <si>
    <t>MASSIMO</t>
  </si>
  <si>
    <t>CLAUDIO</t>
  </si>
  <si>
    <t>ANDREA</t>
  </si>
  <si>
    <t>PAOLA</t>
  </si>
  <si>
    <t>CARLO</t>
  </si>
  <si>
    <t>FONTANA</t>
  </si>
  <si>
    <t>DANILO</t>
  </si>
  <si>
    <t>GIORGIO</t>
  </si>
  <si>
    <t>FRANCESCO</t>
  </si>
  <si>
    <t>FRANCO</t>
  </si>
  <si>
    <t>LAURA</t>
  </si>
  <si>
    <t>A.S.D. PODISTICA SOLIDARIETA'</t>
  </si>
  <si>
    <t>CRISTINA</t>
  </si>
  <si>
    <t>MARIANO</t>
  </si>
  <si>
    <t>SIMONA</t>
  </si>
  <si>
    <t>RAPALI</t>
  </si>
  <si>
    <t>CONCETTA</t>
  </si>
  <si>
    <t>SANZI</t>
  </si>
  <si>
    <t>TIZIANO</t>
  </si>
  <si>
    <t>BERNARDI</t>
  </si>
  <si>
    <t>DAVID</t>
  </si>
  <si>
    <t>CLAUDIA</t>
  </si>
  <si>
    <t>DORIANO</t>
  </si>
  <si>
    <t>ADRIANO</t>
  </si>
  <si>
    <t>CIANFARANI</t>
  </si>
  <si>
    <t>MANUELA</t>
  </si>
  <si>
    <t>ANGELA</t>
  </si>
  <si>
    <t>GABRIELLA</t>
  </si>
  <si>
    <t>GIANFRANCO</t>
  </si>
  <si>
    <t>SM35</t>
  </si>
  <si>
    <t>SM</t>
  </si>
  <si>
    <t>SM40</t>
  </si>
  <si>
    <t>SM45</t>
  </si>
  <si>
    <t>SM50</t>
  </si>
  <si>
    <t>SM60</t>
  </si>
  <si>
    <t>SM55</t>
  </si>
  <si>
    <t>ESPOSITO</t>
  </si>
  <si>
    <t>VIOLA</t>
  </si>
  <si>
    <t>SM65</t>
  </si>
  <si>
    <t>GIORDANO</t>
  </si>
  <si>
    <t>D'ALESSANDRO</t>
  </si>
  <si>
    <t>SM75</t>
  </si>
  <si>
    <t>MICHELANGELO</t>
  </si>
  <si>
    <t>LUCIA</t>
  </si>
  <si>
    <t>BESSONE</t>
  </si>
  <si>
    <t>PAM MONDOVI</t>
  </si>
  <si>
    <t>DE CAVE</t>
  </si>
  <si>
    <t>ASD ROCCA GIORCA</t>
  </si>
  <si>
    <t>SF35</t>
  </si>
  <si>
    <t>CORRADINI RUBIERA</t>
  </si>
  <si>
    <t>MIGLIACCI</t>
  </si>
  <si>
    <t>POL. POLICIANO</t>
  </si>
  <si>
    <t>D'AMBROSIO</t>
  </si>
  <si>
    <t>ATL. CADORE</t>
  </si>
  <si>
    <t>TREGIDE</t>
  </si>
  <si>
    <t>ARNE</t>
  </si>
  <si>
    <t>FARSUNA</t>
  </si>
  <si>
    <t>VIGLIETTI</t>
  </si>
  <si>
    <t>ATLETICA VELLETRI</t>
  </si>
  <si>
    <t>DE CARVALHO</t>
  </si>
  <si>
    <t>LIBERO</t>
  </si>
  <si>
    <t>MAZZOLENI</t>
  </si>
  <si>
    <t>G.S. AVIS TREVIGILIO</t>
  </si>
  <si>
    <t>GP LIVENZA</t>
  </si>
  <si>
    <t>BARCAROLI</t>
  </si>
  <si>
    <t>LIBERTAS ORVIETO</t>
  </si>
  <si>
    <t>BELCASTRO</t>
  </si>
  <si>
    <t>GS PT 75</t>
  </si>
  <si>
    <t>SELVAGGINI</t>
  </si>
  <si>
    <t>LIB. ORVIETO</t>
  </si>
  <si>
    <t>DINO</t>
  </si>
  <si>
    <t>POD. FORMIGINESE</t>
  </si>
  <si>
    <t>GRASSI</t>
  </si>
  <si>
    <t>PONTELONGO BOLOGNA</t>
  </si>
  <si>
    <t>CASTAGNA</t>
  </si>
  <si>
    <t>SF</t>
  </si>
  <si>
    <t>LA CHIANINA</t>
  </si>
  <si>
    <t>PIAZZA</t>
  </si>
  <si>
    <t>GPA LUGHESINA</t>
  </si>
  <si>
    <t>DE BERNARDIS</t>
  </si>
  <si>
    <t>GITA CREMA</t>
  </si>
  <si>
    <t>PELUSO</t>
  </si>
  <si>
    <t>PODISTICA MARCIANISE</t>
  </si>
  <si>
    <t>GRIECO</t>
  </si>
  <si>
    <t>POD. AZZURRA NAPOLI</t>
  </si>
  <si>
    <t>PUCCINI</t>
  </si>
  <si>
    <t>TEAM GENOVA LAMBIASOERISSO</t>
  </si>
  <si>
    <t>BRUN</t>
  </si>
  <si>
    <t>MICHELA</t>
  </si>
  <si>
    <t>ADP PONT SAINT MARTIN</t>
  </si>
  <si>
    <t>GIUSTA</t>
  </si>
  <si>
    <t>DARIA</t>
  </si>
  <si>
    <t>ROATA CHIUSANI</t>
  </si>
  <si>
    <t>MONCIATTI</t>
  </si>
  <si>
    <t>SF45</t>
  </si>
  <si>
    <t>ATL. CASTELLO FI</t>
  </si>
  <si>
    <t>OTTONE</t>
  </si>
  <si>
    <t>LORUSSO</t>
  </si>
  <si>
    <t>ASD AGORA'</t>
  </si>
  <si>
    <t>IERARDI</t>
  </si>
  <si>
    <t>ROSA</t>
  </si>
  <si>
    <t>POL. SANTORSO</t>
  </si>
  <si>
    <t>DEL FRATE</t>
  </si>
  <si>
    <t>AVIS PRIVERNO</t>
  </si>
  <si>
    <t>LANZONI</t>
  </si>
  <si>
    <t>CINZIA</t>
  </si>
  <si>
    <t>SF55</t>
  </si>
  <si>
    <t>AVIS FORLI'</t>
  </si>
  <si>
    <t>SIGNORIELLO</t>
  </si>
  <si>
    <t>FERRONI</t>
  </si>
  <si>
    <t>CIGARDI</t>
  </si>
  <si>
    <t>ATL LAGO SEGRINO</t>
  </si>
  <si>
    <t>BACIOTERRACINO</t>
  </si>
  <si>
    <t>POD BOSCO CAPODIMONTE</t>
  </si>
  <si>
    <t>URBANO</t>
  </si>
  <si>
    <t>GS VOLTAN</t>
  </si>
  <si>
    <t>GREGIS</t>
  </si>
  <si>
    <t>ROSANGELA</t>
  </si>
  <si>
    <t>AVIS TREVIGILIO</t>
  </si>
  <si>
    <t>MENGOLINI</t>
  </si>
  <si>
    <t>SF60</t>
  </si>
  <si>
    <t>POD. CAVO FORLI</t>
  </si>
  <si>
    <t>BATTISTA</t>
  </si>
  <si>
    <t>US ROMA 83</t>
  </si>
  <si>
    <t>PALOMBI</t>
  </si>
  <si>
    <t>MAFALDA</t>
  </si>
  <si>
    <t>SF40</t>
  </si>
  <si>
    <t>TAGLIAPIETRA</t>
  </si>
  <si>
    <t>SF50</t>
  </si>
  <si>
    <t>LATTANZI</t>
  </si>
  <si>
    <t>GS BANCARI ROMANI</t>
  </si>
  <si>
    <t>RISOLA</t>
  </si>
  <si>
    <t>AVIS SUZZARA</t>
  </si>
  <si>
    <t>RAMPONI</t>
  </si>
  <si>
    <t>PISONI</t>
  </si>
  <si>
    <t>PIRAS</t>
  </si>
  <si>
    <t>PINTONI</t>
  </si>
  <si>
    <t>STAFFA</t>
  </si>
  <si>
    <t>D'APICE</t>
  </si>
  <si>
    <t>CALDOVINO</t>
  </si>
  <si>
    <t>FIGLIOLINO</t>
  </si>
  <si>
    <t>BRETAGGINA</t>
  </si>
  <si>
    <t>BARBARA</t>
  </si>
  <si>
    <t>PESSOT</t>
  </si>
  <si>
    <t>SANDRA</t>
  </si>
  <si>
    <t>GIP LIVENZA</t>
  </si>
  <si>
    <t>PIAGGI</t>
  </si>
  <si>
    <t>CITTANOVA</t>
  </si>
  <si>
    <t>D'ACCARDI</t>
  </si>
  <si>
    <t>REGGIANI</t>
  </si>
  <si>
    <t>GIULIANA</t>
  </si>
  <si>
    <t>SALTO</t>
  </si>
  <si>
    <t>PIERMARIO</t>
  </si>
  <si>
    <t>DORA BALTEA</t>
  </si>
  <si>
    <t>MOKOSKI</t>
  </si>
  <si>
    <t>SALMASO</t>
  </si>
  <si>
    <t>ASS. IND. PADOVA</t>
  </si>
  <si>
    <t>ENRICA</t>
  </si>
  <si>
    <t>GUARNITI</t>
  </si>
  <si>
    <t>MADONNINA</t>
  </si>
  <si>
    <t>Giro a tappe dell'Isola di Ponza</t>
  </si>
  <si>
    <t>ACORP ROMA</t>
  </si>
  <si>
    <t>GAVA</t>
  </si>
  <si>
    <t>RICCIO</t>
  </si>
  <si>
    <t>RONCADIN</t>
  </si>
  <si>
    <t>LAZIO TEAM RUNNERS</t>
  </si>
  <si>
    <t>14ª edizione 2ª prova</t>
  </si>
  <si>
    <t>Ponza (LT) Italia - Martedì 01/07/2014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</si>
</sst>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30" t="s">
        <v>190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196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197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74</v>
      </c>
      <c r="C5" s="17" t="s">
        <v>23</v>
      </c>
      <c r="D5" s="12" t="s">
        <v>60</v>
      </c>
      <c r="E5" s="17" t="s">
        <v>75</v>
      </c>
      <c r="F5" s="26">
        <v>0.004224537037037037</v>
      </c>
      <c r="G5" s="26">
        <v>0.004224537037037037</v>
      </c>
      <c r="H5" s="12" t="str">
        <f aca="true" t="shared" si="0" ref="H5:H33">TEXT(INT((HOUR(G5)*3600+MINUTE(G5)*60+SECOND(G5))/$J$3/60),"0")&amp;"."&amp;TEXT(MOD((HOUR(G5)*3600+MINUTE(G5)*60+SECOND(G5))/$J$3,60),"00")&amp;"/km"</f>
        <v>4.03/km</v>
      </c>
      <c r="I5" s="26">
        <f aca="true" t="shared" si="1" ref="I5:I33">G5-$G$5</f>
        <v>0</v>
      </c>
      <c r="J5" s="26">
        <f>G5-INDEX($G$5:$G$76,MATCH(D5,$D$5:$D$76,0))</f>
        <v>0</v>
      </c>
    </row>
    <row r="6" spans="1:10" s="10" customFormat="1" ht="15" customHeight="1">
      <c r="A6" s="13">
        <v>2</v>
      </c>
      <c r="B6" s="18" t="s">
        <v>76</v>
      </c>
      <c r="C6" s="18" t="s">
        <v>30</v>
      </c>
      <c r="D6" s="13" t="s">
        <v>59</v>
      </c>
      <c r="E6" s="18" t="s">
        <v>77</v>
      </c>
      <c r="F6" s="14">
        <v>0.0044907407407407405</v>
      </c>
      <c r="G6" s="14">
        <v>0.0044907407407407405</v>
      </c>
      <c r="H6" s="13" t="str">
        <f t="shared" si="0"/>
        <v>4.19/km</v>
      </c>
      <c r="I6" s="14">
        <f t="shared" si="1"/>
        <v>0.0002662037037037034</v>
      </c>
      <c r="J6" s="14">
        <f>G6-INDEX($G$5:$G$76,MATCH(D6,$D$5:$D$76,0))</f>
        <v>0</v>
      </c>
    </row>
    <row r="7" spans="1:10" s="10" customFormat="1" ht="15" customHeight="1">
      <c r="A7" s="13">
        <v>3</v>
      </c>
      <c r="B7" s="18" t="s">
        <v>87</v>
      </c>
      <c r="C7" s="18" t="s">
        <v>14</v>
      </c>
      <c r="D7" s="13" t="s">
        <v>62</v>
      </c>
      <c r="E7" s="18" t="s">
        <v>75</v>
      </c>
      <c r="F7" s="14">
        <v>0.004756944444444445</v>
      </c>
      <c r="G7" s="14">
        <v>0.004756944444444445</v>
      </c>
      <c r="H7" s="13" t="str">
        <f t="shared" si="0"/>
        <v>4.34/km</v>
      </c>
      <c r="I7" s="14">
        <f t="shared" si="1"/>
        <v>0.0005324074074074077</v>
      </c>
      <c r="J7" s="14">
        <f>G7-INDEX($G$5:$G$76,MATCH(D7,$D$5:$D$76,0))</f>
        <v>0</v>
      </c>
    </row>
    <row r="8" spans="1:10" s="10" customFormat="1" ht="15" customHeight="1">
      <c r="A8" s="13">
        <v>4</v>
      </c>
      <c r="B8" s="18" t="s">
        <v>89</v>
      </c>
      <c r="C8" s="18" t="s">
        <v>22</v>
      </c>
      <c r="D8" s="13" t="s">
        <v>63</v>
      </c>
      <c r="E8" s="18" t="s">
        <v>191</v>
      </c>
      <c r="F8" s="14">
        <v>0.004768518518518518</v>
      </c>
      <c r="G8" s="14">
        <v>0.004768518518518518</v>
      </c>
      <c r="H8" s="13" t="str">
        <f t="shared" si="0"/>
        <v>4.35/km</v>
      </c>
      <c r="I8" s="14">
        <f t="shared" si="1"/>
        <v>0.0005439814814814812</v>
      </c>
      <c r="J8" s="14">
        <f>G8-INDEX($G$5:$G$76,MATCH(D8,$D$5:$D$76,0))</f>
        <v>0</v>
      </c>
    </row>
    <row r="9" spans="1:10" s="10" customFormat="1" ht="15" customHeight="1">
      <c r="A9" s="13">
        <v>5</v>
      </c>
      <c r="B9" s="18" t="s">
        <v>45</v>
      </c>
      <c r="C9" s="18" t="s">
        <v>25</v>
      </c>
      <c r="D9" s="13" t="s">
        <v>63</v>
      </c>
      <c r="E9" s="18" t="s">
        <v>88</v>
      </c>
      <c r="F9" s="14">
        <v>0.004768518518518518</v>
      </c>
      <c r="G9" s="14">
        <v>0.004768518518518518</v>
      </c>
      <c r="H9" s="13" t="str">
        <f t="shared" si="0"/>
        <v>4.35/km</v>
      </c>
      <c r="I9" s="14">
        <f t="shared" si="1"/>
        <v>0.0005439814814814812</v>
      </c>
      <c r="J9" s="14">
        <f>G9-INDEX($G$5:$G$76,MATCH(D9,$D$5:$D$76,0))</f>
        <v>0</v>
      </c>
    </row>
    <row r="10" spans="1:10" s="10" customFormat="1" ht="15" customHeight="1">
      <c r="A10" s="13">
        <v>6</v>
      </c>
      <c r="B10" s="18" t="s">
        <v>84</v>
      </c>
      <c r="C10" s="18" t="s">
        <v>85</v>
      </c>
      <c r="D10" s="13" t="s">
        <v>61</v>
      </c>
      <c r="E10" s="18" t="s">
        <v>86</v>
      </c>
      <c r="F10" s="14">
        <v>0.004803240740740741</v>
      </c>
      <c r="G10" s="14">
        <v>0.004803240740740741</v>
      </c>
      <c r="H10" s="13" t="str">
        <f t="shared" si="0"/>
        <v>4.37/km</v>
      </c>
      <c r="I10" s="14">
        <f t="shared" si="1"/>
        <v>0.0005787037037037037</v>
      </c>
      <c r="J10" s="14">
        <f>G10-INDEX($G$5:$G$76,MATCH(D10,$D$5:$D$76,0))</f>
        <v>0</v>
      </c>
    </row>
    <row r="11" spans="1:10" s="10" customFormat="1" ht="15" customHeight="1">
      <c r="A11" s="13">
        <v>7</v>
      </c>
      <c r="B11" s="18" t="s">
        <v>26</v>
      </c>
      <c r="C11" s="18" t="s">
        <v>40</v>
      </c>
      <c r="D11" s="13" t="s">
        <v>78</v>
      </c>
      <c r="E11" s="18" t="s">
        <v>79</v>
      </c>
      <c r="F11" s="14">
        <v>0.004814814814814815</v>
      </c>
      <c r="G11" s="14">
        <v>0.004814814814814815</v>
      </c>
      <c r="H11" s="13" t="str">
        <f t="shared" si="0"/>
        <v>4.37/km</v>
      </c>
      <c r="I11" s="14">
        <f t="shared" si="1"/>
        <v>0.0005902777777777781</v>
      </c>
      <c r="J11" s="14">
        <f>G11-INDEX($G$5:$G$76,MATCH(D11,$D$5:$D$76,0))</f>
        <v>0</v>
      </c>
    </row>
    <row r="12" spans="1:10" s="10" customFormat="1" ht="15" customHeight="1">
      <c r="A12" s="13">
        <v>8</v>
      </c>
      <c r="B12" s="18" t="s">
        <v>192</v>
      </c>
      <c r="C12" s="18" t="s">
        <v>36</v>
      </c>
      <c r="D12" s="13" t="s">
        <v>63</v>
      </c>
      <c r="E12" s="18" t="s">
        <v>93</v>
      </c>
      <c r="F12" s="14">
        <v>0.004861111111111111</v>
      </c>
      <c r="G12" s="14">
        <v>0.004861111111111111</v>
      </c>
      <c r="H12" s="13" t="str">
        <f t="shared" si="0"/>
        <v>4.40/km</v>
      </c>
      <c r="I12" s="14">
        <f t="shared" si="1"/>
        <v>0.0006365740740740741</v>
      </c>
      <c r="J12" s="14">
        <f>G12-INDEX($G$5:$G$76,MATCH(D12,$D$5:$D$76,0))</f>
        <v>9.25925925925929E-05</v>
      </c>
    </row>
    <row r="13" spans="1:10" s="10" customFormat="1" ht="15" customHeight="1">
      <c r="A13" s="13">
        <v>9</v>
      </c>
      <c r="B13" s="18" t="s">
        <v>82</v>
      </c>
      <c r="C13" s="18" t="s">
        <v>29</v>
      </c>
      <c r="D13" s="13" t="s">
        <v>63</v>
      </c>
      <c r="E13" s="18" t="s">
        <v>83</v>
      </c>
      <c r="F13" s="14">
        <v>0.004872685185185186</v>
      </c>
      <c r="G13" s="14">
        <v>0.004872685185185186</v>
      </c>
      <c r="H13" s="13" t="str">
        <f t="shared" si="0"/>
        <v>4.41/km</v>
      </c>
      <c r="I13" s="14">
        <f t="shared" si="1"/>
        <v>0.0006481481481481486</v>
      </c>
      <c r="J13" s="14">
        <f>G13-INDEX($G$5:$G$76,MATCH(D13,$D$5:$D$76,0))</f>
        <v>0.00010416666666666734</v>
      </c>
    </row>
    <row r="14" spans="1:10" s="10" customFormat="1" ht="15" customHeight="1">
      <c r="A14" s="13">
        <v>10</v>
      </c>
      <c r="B14" s="18" t="s">
        <v>91</v>
      </c>
      <c r="C14" s="18" t="s">
        <v>15</v>
      </c>
      <c r="D14" s="13" t="s">
        <v>62</v>
      </c>
      <c r="E14" s="18" t="s">
        <v>92</v>
      </c>
      <c r="F14" s="14">
        <v>0.004965277777777778</v>
      </c>
      <c r="G14" s="14">
        <v>0.004965277777777778</v>
      </c>
      <c r="H14" s="13" t="str">
        <f t="shared" si="0"/>
        <v>4.46/km</v>
      </c>
      <c r="I14" s="14">
        <f t="shared" si="1"/>
        <v>0.0007407407407407406</v>
      </c>
      <c r="J14" s="14">
        <f>G14-INDEX($G$5:$G$76,MATCH(D14,$D$5:$D$76,0))</f>
        <v>0.00020833333333333294</v>
      </c>
    </row>
    <row r="15" spans="1:10" s="10" customFormat="1" ht="15" customHeight="1">
      <c r="A15" s="13">
        <v>11</v>
      </c>
      <c r="B15" s="18" t="s">
        <v>80</v>
      </c>
      <c r="C15" s="18" t="s">
        <v>29</v>
      </c>
      <c r="D15" s="13" t="s">
        <v>62</v>
      </c>
      <c r="E15" s="18" t="s">
        <v>81</v>
      </c>
      <c r="F15" s="14">
        <v>0.005023148148148148</v>
      </c>
      <c r="G15" s="14">
        <v>0.005023148148148148</v>
      </c>
      <c r="H15" s="13" t="str">
        <f t="shared" si="0"/>
        <v>4.49/km</v>
      </c>
      <c r="I15" s="14">
        <f t="shared" si="1"/>
        <v>0.000798611111111111</v>
      </c>
      <c r="J15" s="14">
        <f>G15-INDEX($G$5:$G$76,MATCH(D15,$D$5:$D$76,0))</f>
        <v>0.0002662037037037034</v>
      </c>
    </row>
    <row r="16" spans="1:10" s="10" customFormat="1" ht="15" customHeight="1">
      <c r="A16" s="13">
        <v>12</v>
      </c>
      <c r="B16" s="18" t="s">
        <v>193</v>
      </c>
      <c r="C16" s="18" t="s">
        <v>48</v>
      </c>
      <c r="D16" s="13" t="s">
        <v>61</v>
      </c>
      <c r="E16" s="18" t="s">
        <v>114</v>
      </c>
      <c r="F16" s="14">
        <v>0.005069444444444444</v>
      </c>
      <c r="G16" s="14">
        <v>0.005069444444444444</v>
      </c>
      <c r="H16" s="13" t="str">
        <f t="shared" si="0"/>
        <v>4.52/km</v>
      </c>
      <c r="I16" s="14">
        <f t="shared" si="1"/>
        <v>0.0008449074074074071</v>
      </c>
      <c r="J16" s="14">
        <f>G16-INDEX($G$5:$G$76,MATCH(D16,$D$5:$D$76,0))</f>
        <v>0.0002662037037037034</v>
      </c>
    </row>
    <row r="17" spans="1:10" s="10" customFormat="1" ht="15" customHeight="1">
      <c r="A17" s="13">
        <v>13</v>
      </c>
      <c r="B17" s="18" t="s">
        <v>96</v>
      </c>
      <c r="C17" s="18" t="s">
        <v>27</v>
      </c>
      <c r="D17" s="13" t="s">
        <v>65</v>
      </c>
      <c r="E17" s="18" t="s">
        <v>97</v>
      </c>
      <c r="F17" s="14">
        <v>0.005115740740740741</v>
      </c>
      <c r="G17" s="14">
        <v>0.005115740740740741</v>
      </c>
      <c r="H17" s="13" t="str">
        <f t="shared" si="0"/>
        <v>4.55/km</v>
      </c>
      <c r="I17" s="14">
        <f t="shared" si="1"/>
        <v>0.000891203703703704</v>
      </c>
      <c r="J17" s="14">
        <f>G17-INDEX($G$5:$G$76,MATCH(D17,$D$5:$D$76,0))</f>
        <v>0</v>
      </c>
    </row>
    <row r="18" spans="1:10" s="10" customFormat="1" ht="15" customHeight="1">
      <c r="A18" s="13">
        <v>14</v>
      </c>
      <c r="B18" s="18" t="s">
        <v>94</v>
      </c>
      <c r="C18" s="18" t="s">
        <v>24</v>
      </c>
      <c r="D18" s="13" t="s">
        <v>62</v>
      </c>
      <c r="E18" s="18" t="s">
        <v>95</v>
      </c>
      <c r="F18" s="14">
        <v>0.0051504629629629635</v>
      </c>
      <c r="G18" s="14">
        <v>0.0051504629629629635</v>
      </c>
      <c r="H18" s="13" t="str">
        <f t="shared" si="0"/>
        <v>4.57/km</v>
      </c>
      <c r="I18" s="14">
        <f t="shared" si="1"/>
        <v>0.0009259259259259264</v>
      </c>
      <c r="J18" s="14">
        <f>G18-INDEX($G$5:$G$76,MATCH(D18,$D$5:$D$76,0))</f>
        <v>0.00039351851851851874</v>
      </c>
    </row>
    <row r="19" spans="1:10" s="10" customFormat="1" ht="15" customHeight="1">
      <c r="A19" s="13">
        <v>15</v>
      </c>
      <c r="B19" s="18" t="s">
        <v>98</v>
      </c>
      <c r="C19" s="18" t="s">
        <v>18</v>
      </c>
      <c r="D19" s="13" t="s">
        <v>62</v>
      </c>
      <c r="E19" s="18" t="s">
        <v>99</v>
      </c>
      <c r="F19" s="14">
        <v>0.0052662037037037035</v>
      </c>
      <c r="G19" s="14">
        <v>0.0052662037037037035</v>
      </c>
      <c r="H19" s="13" t="str">
        <f t="shared" si="0"/>
        <v>5.03/km</v>
      </c>
      <c r="I19" s="14">
        <f t="shared" si="1"/>
        <v>0.0010416666666666664</v>
      </c>
      <c r="J19" s="14">
        <f>G19-INDEX($G$5:$G$76,MATCH(D19,$D$5:$D$76,0))</f>
        <v>0.0005092592592592588</v>
      </c>
    </row>
    <row r="20" spans="1:10" s="10" customFormat="1" ht="15" customHeight="1">
      <c r="A20" s="13">
        <v>16</v>
      </c>
      <c r="B20" s="18" t="s">
        <v>104</v>
      </c>
      <c r="C20" s="18" t="s">
        <v>46</v>
      </c>
      <c r="D20" s="13" t="s">
        <v>105</v>
      </c>
      <c r="E20" s="18" t="s">
        <v>106</v>
      </c>
      <c r="F20" s="14">
        <v>0.005300925925925925</v>
      </c>
      <c r="G20" s="14">
        <v>0.005300925925925925</v>
      </c>
      <c r="H20" s="13" t="str">
        <f t="shared" si="0"/>
        <v>5.05/km</v>
      </c>
      <c r="I20" s="14">
        <f t="shared" si="1"/>
        <v>0.001076388888888888</v>
      </c>
      <c r="J20" s="14">
        <f>G20-INDEX($G$5:$G$76,MATCH(D20,$D$5:$D$76,0))</f>
        <v>0</v>
      </c>
    </row>
    <row r="21" spans="1:10" s="10" customFormat="1" ht="15" customHeight="1">
      <c r="A21" s="13">
        <v>17</v>
      </c>
      <c r="B21" s="18" t="s">
        <v>102</v>
      </c>
      <c r="C21" s="18" t="s">
        <v>16</v>
      </c>
      <c r="D21" s="13" t="s">
        <v>68</v>
      </c>
      <c r="E21" s="18" t="s">
        <v>103</v>
      </c>
      <c r="F21" s="14">
        <v>0.005347222222222222</v>
      </c>
      <c r="G21" s="14">
        <v>0.005347222222222222</v>
      </c>
      <c r="H21" s="13" t="str">
        <f t="shared" si="0"/>
        <v>5.08/km</v>
      </c>
      <c r="I21" s="14">
        <f t="shared" si="1"/>
        <v>0.001122685185185185</v>
      </c>
      <c r="J21" s="14">
        <f>G21-INDEX($G$5:$G$76,MATCH(D21,$D$5:$D$76,0))</f>
        <v>0</v>
      </c>
    </row>
    <row r="22" spans="1:10" s="10" customFormat="1" ht="15" customHeight="1">
      <c r="A22" s="13">
        <v>18</v>
      </c>
      <c r="B22" s="18" t="s">
        <v>113</v>
      </c>
      <c r="C22" s="18" t="s">
        <v>30</v>
      </c>
      <c r="D22" s="13" t="s">
        <v>61</v>
      </c>
      <c r="E22" s="18" t="s">
        <v>114</v>
      </c>
      <c r="F22" s="14">
        <v>0.005393518518518519</v>
      </c>
      <c r="G22" s="14">
        <v>0.005393518518518519</v>
      </c>
      <c r="H22" s="13" t="str">
        <f t="shared" si="0"/>
        <v>5.11/km</v>
      </c>
      <c r="I22" s="14">
        <f t="shared" si="1"/>
        <v>0.0011689814814814818</v>
      </c>
      <c r="J22" s="14">
        <f>G22-INDEX($G$5:$G$76,MATCH(D22,$D$5:$D$76,0))</f>
        <v>0.0005902777777777781</v>
      </c>
    </row>
    <row r="23" spans="1:10" s="10" customFormat="1" ht="15" customHeight="1">
      <c r="A23" s="13">
        <v>19</v>
      </c>
      <c r="B23" s="18" t="s">
        <v>26</v>
      </c>
      <c r="C23" s="18" t="s">
        <v>100</v>
      </c>
      <c r="D23" s="13" t="s">
        <v>64</v>
      </c>
      <c r="E23" s="18" t="s">
        <v>101</v>
      </c>
      <c r="F23" s="14">
        <v>0.005451388888888888</v>
      </c>
      <c r="G23" s="14">
        <v>0.005451388888888888</v>
      </c>
      <c r="H23" s="13" t="str">
        <f t="shared" si="0"/>
        <v>5.14/km</v>
      </c>
      <c r="I23" s="14">
        <f t="shared" si="1"/>
        <v>0.0012268518518518514</v>
      </c>
      <c r="J23" s="14">
        <f>G23-INDEX($G$5:$G$76,MATCH(D23,$D$5:$D$76,0))</f>
        <v>0</v>
      </c>
    </row>
    <row r="24" spans="1:10" s="10" customFormat="1" ht="15" customHeight="1">
      <c r="A24" s="13">
        <v>20</v>
      </c>
      <c r="B24" s="18" t="s">
        <v>117</v>
      </c>
      <c r="C24" s="18" t="s">
        <v>118</v>
      </c>
      <c r="D24" s="13" t="s">
        <v>78</v>
      </c>
      <c r="E24" s="18" t="s">
        <v>119</v>
      </c>
      <c r="F24" s="14">
        <v>0.005624999999999999</v>
      </c>
      <c r="G24" s="14">
        <v>0.005624999999999999</v>
      </c>
      <c r="H24" s="13" t="str">
        <f t="shared" si="0"/>
        <v>5.24/km</v>
      </c>
      <c r="I24" s="14">
        <f t="shared" si="1"/>
        <v>0.0014004629629629619</v>
      </c>
      <c r="J24" s="14">
        <f>G24-INDEX($G$5:$G$76,MATCH(D24,$D$5:$D$76,0))</f>
        <v>0.0008101851851851838</v>
      </c>
    </row>
    <row r="25" spans="1:10" s="10" customFormat="1" ht="15" customHeight="1">
      <c r="A25" s="13">
        <v>21</v>
      </c>
      <c r="B25" s="18" t="s">
        <v>111</v>
      </c>
      <c r="C25" s="18" t="s">
        <v>72</v>
      </c>
      <c r="D25" s="13" t="s">
        <v>62</v>
      </c>
      <c r="E25" s="18" t="s">
        <v>112</v>
      </c>
      <c r="F25" s="14">
        <v>0.005648148148148148</v>
      </c>
      <c r="G25" s="14">
        <v>0.005648148148148148</v>
      </c>
      <c r="H25" s="13" t="str">
        <f t="shared" si="0"/>
        <v>5.25/km</v>
      </c>
      <c r="I25" s="14">
        <f t="shared" si="1"/>
        <v>0.0014236111111111107</v>
      </c>
      <c r="J25" s="14">
        <f>G25-INDEX($G$5:$G$76,MATCH(D25,$D$5:$D$76,0))</f>
        <v>0.0008912037037037031</v>
      </c>
    </row>
    <row r="26" spans="1:10" s="10" customFormat="1" ht="15" customHeight="1">
      <c r="A26" s="13">
        <v>22</v>
      </c>
      <c r="B26" s="18" t="s">
        <v>115</v>
      </c>
      <c r="C26" s="18" t="s">
        <v>12</v>
      </c>
      <c r="D26" s="13" t="s">
        <v>63</v>
      </c>
      <c r="E26" s="18" t="s">
        <v>116</v>
      </c>
      <c r="F26" s="14">
        <v>0.005659722222222222</v>
      </c>
      <c r="G26" s="14">
        <v>0.005659722222222222</v>
      </c>
      <c r="H26" s="13" t="str">
        <f t="shared" si="0"/>
        <v>5.26/km</v>
      </c>
      <c r="I26" s="14">
        <f t="shared" si="1"/>
        <v>0.0014351851851851852</v>
      </c>
      <c r="J26" s="14">
        <f>G26-INDEX($G$5:$G$76,MATCH(D26,$D$5:$D$76,0))</f>
        <v>0.000891203703703704</v>
      </c>
    </row>
    <row r="27" spans="1:10" s="10" customFormat="1" ht="15" customHeight="1">
      <c r="A27" s="13">
        <v>23</v>
      </c>
      <c r="B27" s="18" t="s">
        <v>109</v>
      </c>
      <c r="C27" s="18" t="s">
        <v>20</v>
      </c>
      <c r="D27" s="13" t="s">
        <v>65</v>
      </c>
      <c r="E27" s="18" t="s">
        <v>110</v>
      </c>
      <c r="F27" s="14">
        <v>0.005671296296296296</v>
      </c>
      <c r="G27" s="14">
        <v>0.005671296296296296</v>
      </c>
      <c r="H27" s="13" t="str">
        <f t="shared" si="0"/>
        <v>5.27/km</v>
      </c>
      <c r="I27" s="14">
        <f t="shared" si="1"/>
        <v>0.0014467592592592587</v>
      </c>
      <c r="J27" s="14">
        <f>G27-INDEX($G$5:$G$76,MATCH(D27,$D$5:$D$76,0))</f>
        <v>0.0005555555555555548</v>
      </c>
    </row>
    <row r="28" spans="1:10" s="11" customFormat="1" ht="15" customHeight="1">
      <c r="A28" s="13">
        <v>24</v>
      </c>
      <c r="B28" s="18" t="s">
        <v>107</v>
      </c>
      <c r="C28" s="18" t="s">
        <v>39</v>
      </c>
      <c r="D28" s="13" t="s">
        <v>62</v>
      </c>
      <c r="E28" s="18" t="s">
        <v>108</v>
      </c>
      <c r="F28" s="14">
        <v>0.00568287037037037</v>
      </c>
      <c r="G28" s="14">
        <v>0.00568287037037037</v>
      </c>
      <c r="H28" s="13" t="str">
        <f t="shared" si="0"/>
        <v>5.27/km</v>
      </c>
      <c r="I28" s="14">
        <f t="shared" si="1"/>
        <v>0.0014583333333333332</v>
      </c>
      <c r="J28" s="14">
        <f>G28-INDEX($G$5:$G$76,MATCH(D28,$D$5:$D$76,0))</f>
        <v>0.0009259259259259255</v>
      </c>
    </row>
    <row r="29" spans="1:10" ht="15" customHeight="1">
      <c r="A29" s="13">
        <v>25</v>
      </c>
      <c r="B29" s="18" t="s">
        <v>35</v>
      </c>
      <c r="C29" s="18" t="s">
        <v>144</v>
      </c>
      <c r="D29" s="13" t="s">
        <v>65</v>
      </c>
      <c r="E29" s="18" t="s">
        <v>145</v>
      </c>
      <c r="F29" s="14">
        <v>0.005821759259259259</v>
      </c>
      <c r="G29" s="14">
        <v>0.005821759259259259</v>
      </c>
      <c r="H29" s="13" t="str">
        <f t="shared" si="0"/>
        <v>5.35/km</v>
      </c>
      <c r="I29" s="14">
        <f t="shared" si="1"/>
        <v>0.001597222222222222</v>
      </c>
      <c r="J29" s="14">
        <f>G29-INDEX($G$5:$G$76,MATCH(D29,$D$5:$D$76,0))</f>
        <v>0.0007060185185185181</v>
      </c>
    </row>
    <row r="30" spans="1:10" ht="15" customHeight="1">
      <c r="A30" s="20">
        <v>26</v>
      </c>
      <c r="B30" s="23" t="s">
        <v>47</v>
      </c>
      <c r="C30" s="23" t="s">
        <v>50</v>
      </c>
      <c r="D30" s="20" t="s">
        <v>61</v>
      </c>
      <c r="E30" s="23" t="s">
        <v>41</v>
      </c>
      <c r="F30" s="27">
        <v>0.0058564814814814825</v>
      </c>
      <c r="G30" s="27">
        <v>0.0058564814814814825</v>
      </c>
      <c r="H30" s="20" t="str">
        <f t="shared" si="0"/>
        <v>5.37/km</v>
      </c>
      <c r="I30" s="27">
        <f t="shared" si="1"/>
        <v>0.0016319444444444454</v>
      </c>
      <c r="J30" s="27">
        <f>G30-INDEX($G$5:$G$76,MATCH(D30,$D$5:$D$76,0))</f>
        <v>0.0010532407407407417</v>
      </c>
    </row>
    <row r="31" spans="1:10" ht="15" customHeight="1">
      <c r="A31" s="13">
        <v>27</v>
      </c>
      <c r="B31" s="18" t="s">
        <v>67</v>
      </c>
      <c r="C31" s="18" t="s">
        <v>13</v>
      </c>
      <c r="D31" s="13" t="s">
        <v>65</v>
      </c>
      <c r="E31" s="18" t="s">
        <v>95</v>
      </c>
      <c r="F31" s="14">
        <v>0.005868055555555554</v>
      </c>
      <c r="G31" s="14">
        <v>0.005868055555555554</v>
      </c>
      <c r="H31" s="13" t="str">
        <f t="shared" si="0"/>
        <v>5.38/km</v>
      </c>
      <c r="I31" s="14">
        <f t="shared" si="1"/>
        <v>0.0016435185185185172</v>
      </c>
      <c r="J31" s="14">
        <f>G31-INDEX($G$5:$G$76,MATCH(D31,$D$5:$D$76,0))</f>
        <v>0.0007523148148148133</v>
      </c>
    </row>
    <row r="32" spans="1:10" ht="15" customHeight="1">
      <c r="A32" s="13">
        <v>28</v>
      </c>
      <c r="B32" s="18" t="s">
        <v>129</v>
      </c>
      <c r="C32" s="18" t="s">
        <v>130</v>
      </c>
      <c r="D32" s="13" t="s">
        <v>124</v>
      </c>
      <c r="E32" s="18" t="s">
        <v>131</v>
      </c>
      <c r="F32" s="14">
        <v>0.005891203703703703</v>
      </c>
      <c r="G32" s="14">
        <v>0.005891203703703703</v>
      </c>
      <c r="H32" s="13" t="str">
        <f t="shared" si="0"/>
        <v>5.39/km</v>
      </c>
      <c r="I32" s="14">
        <f t="shared" si="1"/>
        <v>0.0016666666666666661</v>
      </c>
      <c r="J32" s="14">
        <f>G32-INDEX($G$5:$G$76,MATCH(D32,$D$5:$D$76,0))</f>
        <v>0</v>
      </c>
    </row>
    <row r="33" spans="1:10" ht="15" customHeight="1">
      <c r="A33" s="13">
        <v>29</v>
      </c>
      <c r="B33" s="18" t="s">
        <v>120</v>
      </c>
      <c r="C33" s="18" t="s">
        <v>121</v>
      </c>
      <c r="D33" s="13" t="s">
        <v>68</v>
      </c>
      <c r="E33" s="18" t="s">
        <v>122</v>
      </c>
      <c r="F33" s="14">
        <v>0.005902777777777778</v>
      </c>
      <c r="G33" s="14">
        <v>0.005902777777777778</v>
      </c>
      <c r="H33" s="13" t="str">
        <f t="shared" si="0"/>
        <v>5.40/km</v>
      </c>
      <c r="I33" s="14">
        <f t="shared" si="1"/>
        <v>0.0016782407407407406</v>
      </c>
      <c r="J33" s="14">
        <f>G33-INDEX($G$5:$G$76,MATCH(D33,$D$5:$D$76,0))</f>
        <v>0.0005555555555555557</v>
      </c>
    </row>
    <row r="34" spans="1:10" ht="15" customHeight="1">
      <c r="A34" s="13">
        <v>30</v>
      </c>
      <c r="B34" s="18" t="s">
        <v>138</v>
      </c>
      <c r="C34" s="18" t="s">
        <v>23</v>
      </c>
      <c r="D34" s="13" t="s">
        <v>59</v>
      </c>
      <c r="E34" s="18" t="s">
        <v>114</v>
      </c>
      <c r="F34" s="14">
        <v>0.005914351851851852</v>
      </c>
      <c r="G34" s="14">
        <v>0.005914351851851852</v>
      </c>
      <c r="H34" s="13" t="str">
        <f aca="true" t="shared" si="2" ref="H34:H53">TEXT(INT((HOUR(G34)*3600+MINUTE(G34)*60+SECOND(G34))/$J$3/60),"0")&amp;"."&amp;TEXT(MOD((HOUR(G34)*3600+MINUTE(G34)*60+SECOND(G34))/$J$3,60),"00")&amp;"/km"</f>
        <v>5.41/km</v>
      </c>
      <c r="I34" s="14">
        <f aca="true" t="shared" si="3" ref="I34:I53">G34-$G$5</f>
        <v>0.001689814814814815</v>
      </c>
      <c r="J34" s="14">
        <f>G34-INDEX($G$5:$G$76,MATCH(D34,$D$5:$D$76,0))</f>
        <v>0.0014236111111111116</v>
      </c>
    </row>
    <row r="35" spans="1:10" ht="15" customHeight="1">
      <c r="A35" s="13">
        <v>31</v>
      </c>
      <c r="B35" s="18" t="s">
        <v>70</v>
      </c>
      <c r="C35" s="18" t="s">
        <v>126</v>
      </c>
      <c r="D35" s="13" t="s">
        <v>62</v>
      </c>
      <c r="E35" s="18" t="s">
        <v>114</v>
      </c>
      <c r="F35" s="14">
        <v>0.005914351851851852</v>
      </c>
      <c r="G35" s="14">
        <v>0.005914351851851852</v>
      </c>
      <c r="H35" s="13" t="str">
        <f t="shared" si="2"/>
        <v>5.41/km</v>
      </c>
      <c r="I35" s="14">
        <f t="shared" si="3"/>
        <v>0.001689814814814815</v>
      </c>
      <c r="J35" s="14">
        <f>G35-INDEX($G$5:$G$76,MATCH(D35,$D$5:$D$76,0))</f>
        <v>0.0011574074074074073</v>
      </c>
    </row>
    <row r="36" spans="1:10" ht="15" customHeight="1">
      <c r="A36" s="13">
        <v>32</v>
      </c>
      <c r="B36" s="18" t="s">
        <v>123</v>
      </c>
      <c r="C36" s="18" t="s">
        <v>55</v>
      </c>
      <c r="D36" s="13" t="s">
        <v>124</v>
      </c>
      <c r="E36" s="18" t="s">
        <v>125</v>
      </c>
      <c r="F36" s="14">
        <v>0.005960648148148149</v>
      </c>
      <c r="G36" s="14">
        <v>0.005960648148148149</v>
      </c>
      <c r="H36" s="13" t="str">
        <f t="shared" si="2"/>
        <v>5.43/km</v>
      </c>
      <c r="I36" s="14">
        <f t="shared" si="3"/>
        <v>0.0017361111111111119</v>
      </c>
      <c r="J36" s="14">
        <f>G36-INDEX($G$5:$G$76,MATCH(D36,$D$5:$D$76,0))</f>
        <v>6.944444444444576E-05</v>
      </c>
    </row>
    <row r="37" spans="1:10" ht="15" customHeight="1">
      <c r="A37" s="13">
        <v>33</v>
      </c>
      <c r="B37" s="18" t="s">
        <v>66</v>
      </c>
      <c r="C37" s="18" t="s">
        <v>28</v>
      </c>
      <c r="D37" s="13" t="s">
        <v>62</v>
      </c>
      <c r="E37" s="18" t="s">
        <v>114</v>
      </c>
      <c r="F37" s="14">
        <v>0.006053240740740741</v>
      </c>
      <c r="G37" s="14">
        <v>0.006053240740740741</v>
      </c>
      <c r="H37" s="13" t="str">
        <f t="shared" si="2"/>
        <v>5.49/km</v>
      </c>
      <c r="I37" s="14">
        <f t="shared" si="3"/>
        <v>0.001828703703703704</v>
      </c>
      <c r="J37" s="14">
        <f>G37-INDEX($G$5:$G$76,MATCH(D37,$D$5:$D$76,0))</f>
        <v>0.0012962962962962963</v>
      </c>
    </row>
    <row r="38" spans="1:10" ht="15" customHeight="1">
      <c r="A38" s="13">
        <v>34</v>
      </c>
      <c r="B38" s="18" t="s">
        <v>54</v>
      </c>
      <c r="C38" s="18" t="s">
        <v>42</v>
      </c>
      <c r="D38" s="13" t="s">
        <v>124</v>
      </c>
      <c r="E38" s="18" t="s">
        <v>88</v>
      </c>
      <c r="F38" s="14">
        <v>0.006099537037037036</v>
      </c>
      <c r="G38" s="14">
        <v>0.006099537037037036</v>
      </c>
      <c r="H38" s="13" t="str">
        <f t="shared" si="2"/>
        <v>5.51/km</v>
      </c>
      <c r="I38" s="14">
        <f t="shared" si="3"/>
        <v>0.001874999999999999</v>
      </c>
      <c r="J38" s="14">
        <f>G38-INDEX($G$5:$G$76,MATCH(D38,$D$5:$D$76,0))</f>
        <v>0.00020833333333333294</v>
      </c>
    </row>
    <row r="39" spans="1:10" ht="15" customHeight="1">
      <c r="A39" s="13">
        <v>35</v>
      </c>
      <c r="B39" s="18" t="s">
        <v>127</v>
      </c>
      <c r="C39" s="18" t="s">
        <v>19</v>
      </c>
      <c r="D39" s="13" t="s">
        <v>60</v>
      </c>
      <c r="E39" s="18" t="s">
        <v>128</v>
      </c>
      <c r="F39" s="14">
        <v>0.00619212962962963</v>
      </c>
      <c r="G39" s="14">
        <v>0.00619212962962963</v>
      </c>
      <c r="H39" s="13" t="str">
        <f t="shared" si="2"/>
        <v>5.57/km</v>
      </c>
      <c r="I39" s="14">
        <f t="shared" si="3"/>
        <v>0.001967592592592593</v>
      </c>
      <c r="J39" s="14">
        <f>G39-INDEX($G$5:$G$76,MATCH(D39,$D$5:$D$76,0))</f>
        <v>0.001967592592592593</v>
      </c>
    </row>
    <row r="40" spans="1:10" ht="15" customHeight="1">
      <c r="A40" s="13">
        <v>36</v>
      </c>
      <c r="B40" s="18" t="s">
        <v>132</v>
      </c>
      <c r="C40" s="18" t="s">
        <v>12</v>
      </c>
      <c r="D40" s="13" t="s">
        <v>65</v>
      </c>
      <c r="E40" s="18" t="s">
        <v>133</v>
      </c>
      <c r="F40" s="14">
        <v>0.0062499999999999995</v>
      </c>
      <c r="G40" s="14">
        <v>0.0062499999999999995</v>
      </c>
      <c r="H40" s="13" t="str">
        <f t="shared" si="2"/>
        <v>6.00/km</v>
      </c>
      <c r="I40" s="14">
        <f t="shared" si="3"/>
        <v>0.0020254629629629624</v>
      </c>
      <c r="J40" s="14">
        <f>G40-INDEX($G$5:$G$76,MATCH(D40,$D$5:$D$76,0))</f>
        <v>0.0011342592592592585</v>
      </c>
    </row>
    <row r="41" spans="1:10" ht="15" customHeight="1">
      <c r="A41" s="13">
        <v>37</v>
      </c>
      <c r="B41" s="18" t="s">
        <v>140</v>
      </c>
      <c r="C41" s="18" t="s">
        <v>31</v>
      </c>
      <c r="D41" s="13" t="s">
        <v>64</v>
      </c>
      <c r="E41" s="18" t="s">
        <v>141</v>
      </c>
      <c r="F41" s="14">
        <v>0.006261574074074075</v>
      </c>
      <c r="G41" s="14">
        <v>0.006261574074074075</v>
      </c>
      <c r="H41" s="13" t="str">
        <f t="shared" si="2"/>
        <v>6.01/km</v>
      </c>
      <c r="I41" s="14">
        <f t="shared" si="3"/>
        <v>0.0020370370370370377</v>
      </c>
      <c r="J41" s="14">
        <f>G41-INDEX($G$5:$G$76,MATCH(D41,$D$5:$D$76,0))</f>
        <v>0.0008101851851851864</v>
      </c>
    </row>
    <row r="42" spans="1:10" ht="15" customHeight="1">
      <c r="A42" s="13">
        <v>38</v>
      </c>
      <c r="B42" s="18" t="s">
        <v>134</v>
      </c>
      <c r="C42" s="18" t="s">
        <v>135</v>
      </c>
      <c r="D42" s="13" t="s">
        <v>136</v>
      </c>
      <c r="E42" s="18" t="s">
        <v>137</v>
      </c>
      <c r="F42" s="14">
        <v>0.006284722222222223</v>
      </c>
      <c r="G42" s="14">
        <v>0.006284722222222223</v>
      </c>
      <c r="H42" s="13" t="str">
        <f t="shared" si="2"/>
        <v>6.02/km</v>
      </c>
      <c r="I42" s="14">
        <f t="shared" si="3"/>
        <v>0.0020601851851851857</v>
      </c>
      <c r="J42" s="14">
        <f>G42-INDEX($G$5:$G$76,MATCH(D42,$D$5:$D$76,0))</f>
        <v>0</v>
      </c>
    </row>
    <row r="43" spans="1:10" ht="15" customHeight="1">
      <c r="A43" s="13">
        <v>39</v>
      </c>
      <c r="B43" s="18" t="s">
        <v>157</v>
      </c>
      <c r="C43" s="18" t="s">
        <v>73</v>
      </c>
      <c r="D43" s="13" t="s">
        <v>158</v>
      </c>
      <c r="E43" s="18" t="s">
        <v>145</v>
      </c>
      <c r="F43" s="14">
        <v>0.006296296296296296</v>
      </c>
      <c r="G43" s="14">
        <v>0.006296296296296296</v>
      </c>
      <c r="H43" s="13" t="str">
        <f t="shared" si="2"/>
        <v>6.03/km</v>
      </c>
      <c r="I43" s="14">
        <f t="shared" si="3"/>
        <v>0.0020717592592592593</v>
      </c>
      <c r="J43" s="14">
        <f>G43-INDEX($G$5:$G$76,MATCH(D43,$D$5:$D$76,0))</f>
        <v>0</v>
      </c>
    </row>
    <row r="44" spans="1:10" ht="15" customHeight="1">
      <c r="A44" s="13">
        <v>40</v>
      </c>
      <c r="B44" s="18" t="s">
        <v>146</v>
      </c>
      <c r="C44" s="18" t="s">
        <v>147</v>
      </c>
      <c r="D44" s="13" t="s">
        <v>124</v>
      </c>
      <c r="E44" s="18" t="s">
        <v>148</v>
      </c>
      <c r="F44" s="14">
        <v>0.0063425925925925915</v>
      </c>
      <c r="G44" s="14">
        <v>0.0063425925925925915</v>
      </c>
      <c r="H44" s="13" t="str">
        <f t="shared" si="2"/>
        <v>6.05/km</v>
      </c>
      <c r="I44" s="14">
        <f t="shared" si="3"/>
        <v>0.0021180555555555544</v>
      </c>
      <c r="J44" s="14">
        <f>G44-INDEX($G$5:$G$76,MATCH(D44,$D$5:$D$76,0))</f>
        <v>0.0004513888888888883</v>
      </c>
    </row>
    <row r="45" spans="1:10" ht="15" customHeight="1">
      <c r="A45" s="13">
        <v>41</v>
      </c>
      <c r="B45" s="18" t="s">
        <v>142</v>
      </c>
      <c r="C45" s="18" t="s">
        <v>28</v>
      </c>
      <c r="D45" s="13" t="s">
        <v>65</v>
      </c>
      <c r="E45" s="18" t="s">
        <v>143</v>
      </c>
      <c r="F45" s="14">
        <v>0.006412037037037036</v>
      </c>
      <c r="G45" s="14">
        <v>0.006412037037037036</v>
      </c>
      <c r="H45" s="13" t="str">
        <f t="shared" si="2"/>
        <v>6.09/km</v>
      </c>
      <c r="I45" s="14">
        <f t="shared" si="3"/>
        <v>0.0021874999999999993</v>
      </c>
      <c r="J45" s="14">
        <f>G45-INDEX($G$5:$G$76,MATCH(D45,$D$5:$D$76,0))</f>
        <v>0.0012962962962962954</v>
      </c>
    </row>
    <row r="46" spans="1:10" ht="15" customHeight="1">
      <c r="A46" s="13">
        <v>42</v>
      </c>
      <c r="B46" s="18" t="s">
        <v>149</v>
      </c>
      <c r="C46" s="18" t="s">
        <v>57</v>
      </c>
      <c r="D46" s="13" t="s">
        <v>150</v>
      </c>
      <c r="E46" s="18" t="s">
        <v>151</v>
      </c>
      <c r="F46" s="14">
        <v>0.00644675925925926</v>
      </c>
      <c r="G46" s="14">
        <v>0.00644675925925926</v>
      </c>
      <c r="H46" s="13" t="str">
        <f t="shared" si="2"/>
        <v>6.11/km</v>
      </c>
      <c r="I46" s="14">
        <f t="shared" si="3"/>
        <v>0.0022222222222222227</v>
      </c>
      <c r="J46" s="14">
        <f>G46-INDEX($G$5:$G$76,MATCH(D46,$D$5:$D$76,0))</f>
        <v>0</v>
      </c>
    </row>
    <row r="47" spans="1:10" ht="15" customHeight="1">
      <c r="A47" s="13">
        <v>43</v>
      </c>
      <c r="B47" s="18" t="s">
        <v>167</v>
      </c>
      <c r="C47" s="18" t="s">
        <v>37</v>
      </c>
      <c r="D47" s="13" t="s">
        <v>64</v>
      </c>
      <c r="E47" s="18" t="s">
        <v>162</v>
      </c>
      <c r="F47" s="14">
        <v>0.006469907407407407</v>
      </c>
      <c r="G47" s="14">
        <v>0.006469907407407407</v>
      </c>
      <c r="H47" s="13" t="str">
        <f t="shared" si="2"/>
        <v>6.13/km</v>
      </c>
      <c r="I47" s="14">
        <f t="shared" si="3"/>
        <v>0.00224537037037037</v>
      </c>
      <c r="J47" s="14">
        <f>G47-INDEX($G$5:$G$76,MATCH(D47,$D$5:$D$76,0))</f>
        <v>0.0010185185185185184</v>
      </c>
    </row>
    <row r="48" spans="1:10" ht="15" customHeight="1">
      <c r="A48" s="20">
        <v>44</v>
      </c>
      <c r="B48" s="23" t="s">
        <v>154</v>
      </c>
      <c r="C48" s="23" t="s">
        <v>155</v>
      </c>
      <c r="D48" s="20" t="s">
        <v>156</v>
      </c>
      <c r="E48" s="23" t="s">
        <v>41</v>
      </c>
      <c r="F48" s="27">
        <v>0.006516203703703704</v>
      </c>
      <c r="G48" s="27">
        <v>0.006516203703703704</v>
      </c>
      <c r="H48" s="20" t="str">
        <f t="shared" si="2"/>
        <v>6.15/km</v>
      </c>
      <c r="I48" s="27">
        <f t="shared" si="3"/>
        <v>0.0022916666666666667</v>
      </c>
      <c r="J48" s="27">
        <f>G48-INDEX($G$5:$G$76,MATCH(D48,$D$5:$D$76,0))</f>
        <v>0</v>
      </c>
    </row>
    <row r="49" spans="1:10" ht="15" customHeight="1">
      <c r="A49" s="13">
        <v>45</v>
      </c>
      <c r="B49" s="18" t="s">
        <v>69</v>
      </c>
      <c r="C49" s="18" t="s">
        <v>19</v>
      </c>
      <c r="D49" s="13" t="s">
        <v>68</v>
      </c>
      <c r="E49" s="18" t="s">
        <v>114</v>
      </c>
      <c r="F49" s="14">
        <v>0.006597222222222222</v>
      </c>
      <c r="G49" s="14">
        <v>0.006597222222222222</v>
      </c>
      <c r="H49" s="13" t="str">
        <f t="shared" si="2"/>
        <v>6.20/km</v>
      </c>
      <c r="I49" s="14">
        <f t="shared" si="3"/>
        <v>0.002372685185185185</v>
      </c>
      <c r="J49" s="14">
        <f>G49-INDEX($G$5:$G$76,MATCH(D49,$D$5:$D$76,0))</f>
        <v>0.0012500000000000002</v>
      </c>
    </row>
    <row r="50" spans="1:10" ht="15" customHeight="1">
      <c r="A50" s="13">
        <v>46</v>
      </c>
      <c r="B50" s="18" t="s">
        <v>161</v>
      </c>
      <c r="C50" s="18" t="s">
        <v>17</v>
      </c>
      <c r="D50" s="13" t="s">
        <v>64</v>
      </c>
      <c r="E50" s="18" t="s">
        <v>162</v>
      </c>
      <c r="F50" s="14">
        <v>0.006643518518518518</v>
      </c>
      <c r="G50" s="14">
        <v>0.006643518518518518</v>
      </c>
      <c r="H50" s="13" t="str">
        <f t="shared" si="2"/>
        <v>6.23/km</v>
      </c>
      <c r="I50" s="14">
        <f t="shared" si="3"/>
        <v>0.002418981481481481</v>
      </c>
      <c r="J50" s="14">
        <f>G50-INDEX($G$5:$G$76,MATCH(D50,$D$5:$D$76,0))</f>
        <v>0.0011921296296296298</v>
      </c>
    </row>
    <row r="51" spans="1:10" ht="15" customHeight="1">
      <c r="A51" s="13">
        <v>47</v>
      </c>
      <c r="B51" s="18" t="s">
        <v>164</v>
      </c>
      <c r="C51" s="18" t="s">
        <v>12</v>
      </c>
      <c r="D51" s="13" t="s">
        <v>64</v>
      </c>
      <c r="E51" s="18" t="s">
        <v>92</v>
      </c>
      <c r="F51" s="14">
        <v>0.006666666666666667</v>
      </c>
      <c r="G51" s="14">
        <v>0.006666666666666667</v>
      </c>
      <c r="H51" s="13" t="str">
        <f t="shared" si="2"/>
        <v>6.24/km</v>
      </c>
      <c r="I51" s="14">
        <f t="shared" si="3"/>
        <v>0.00244212962962963</v>
      </c>
      <c r="J51" s="14">
        <f>G51-INDEX($G$5:$G$76,MATCH(D51,$D$5:$D$76,0))</f>
        <v>0.0012152777777777787</v>
      </c>
    </row>
    <row r="52" spans="1:10" ht="15" customHeight="1">
      <c r="A52" s="13">
        <v>48</v>
      </c>
      <c r="B52" s="18" t="s">
        <v>194</v>
      </c>
      <c r="C52" s="18" t="s">
        <v>58</v>
      </c>
      <c r="D52" s="13" t="s">
        <v>68</v>
      </c>
      <c r="E52" s="18" t="s">
        <v>195</v>
      </c>
      <c r="F52" s="14">
        <v>0.006805555555555557</v>
      </c>
      <c r="G52" s="14">
        <v>0.006805555555555557</v>
      </c>
      <c r="H52" s="13" t="str">
        <f t="shared" si="2"/>
        <v>6.32/km</v>
      </c>
      <c r="I52" s="14">
        <f t="shared" si="3"/>
        <v>0.00258101851851852</v>
      </c>
      <c r="J52" s="14">
        <f>G52-INDEX($G$5:$G$76,MATCH(D52,$D$5:$D$76,0))</f>
        <v>0.001458333333333335</v>
      </c>
    </row>
    <row r="53" spans="1:10" ht="15" customHeight="1">
      <c r="A53" s="13">
        <v>49</v>
      </c>
      <c r="B53" s="18" t="s">
        <v>159</v>
      </c>
      <c r="C53" s="18" t="s">
        <v>32</v>
      </c>
      <c r="D53" s="13" t="s">
        <v>68</v>
      </c>
      <c r="E53" s="18" t="s">
        <v>160</v>
      </c>
      <c r="F53" s="14">
        <v>0.006828703703703704</v>
      </c>
      <c r="G53" s="14">
        <v>0.006828703703703704</v>
      </c>
      <c r="H53" s="13" t="str">
        <f t="shared" si="2"/>
        <v>6.33/km</v>
      </c>
      <c r="I53" s="14">
        <f t="shared" si="3"/>
        <v>0.002604166666666667</v>
      </c>
      <c r="J53" s="14">
        <f>G53-INDEX($G$5:$G$76,MATCH(D53,$D$5:$D$76,0))</f>
        <v>0.001481481481481482</v>
      </c>
    </row>
    <row r="54" spans="1:10" ht="15" customHeight="1">
      <c r="A54" s="13">
        <v>50</v>
      </c>
      <c r="B54" s="18" t="s">
        <v>165</v>
      </c>
      <c r="C54" s="18" t="s">
        <v>33</v>
      </c>
      <c r="D54" s="13" t="s">
        <v>156</v>
      </c>
      <c r="E54" s="18" t="s">
        <v>90</v>
      </c>
      <c r="F54" s="14">
        <v>0.006967592592592592</v>
      </c>
      <c r="G54" s="14">
        <v>0.006967592592592592</v>
      </c>
      <c r="H54" s="13" t="str">
        <f aca="true" t="shared" si="4" ref="H54:H65">TEXT(INT((HOUR(G54)*3600+MINUTE(G54)*60+SECOND(G54))/$J$3/60),"0")&amp;"."&amp;TEXT(MOD((HOUR(G54)*3600+MINUTE(G54)*60+SECOND(G54))/$J$3,60),"00")&amp;"/km"</f>
        <v>6.41/km</v>
      </c>
      <c r="I54" s="14">
        <f aca="true" t="shared" si="5" ref="I54:I66">G54-$G$5</f>
        <v>0.002743055555555555</v>
      </c>
      <c r="J54" s="14">
        <f>G54-INDEX($G$5:$G$76,MATCH(D54,$D$5:$D$76,0))</f>
        <v>0.0004513888888888883</v>
      </c>
    </row>
    <row r="55" spans="1:10" ht="15" customHeight="1">
      <c r="A55" s="13">
        <v>51</v>
      </c>
      <c r="B55" s="18" t="s">
        <v>171</v>
      </c>
      <c r="C55" s="18" t="s">
        <v>172</v>
      </c>
      <c r="D55" s="13" t="s">
        <v>78</v>
      </c>
      <c r="E55" s="18" t="s">
        <v>90</v>
      </c>
      <c r="F55" s="14">
        <v>0.007013888888888889</v>
      </c>
      <c r="G55" s="14">
        <v>0.007013888888888889</v>
      </c>
      <c r="H55" s="13" t="str">
        <f t="shared" si="4"/>
        <v>6.44/km</v>
      </c>
      <c r="I55" s="14">
        <f t="shared" si="5"/>
        <v>0.002789351851851852</v>
      </c>
      <c r="J55" s="14">
        <f>G55-INDEX($G$5:$G$76,MATCH(D55,$D$5:$D$76,0))</f>
        <v>0.0021990740740740738</v>
      </c>
    </row>
    <row r="56" spans="1:10" ht="15" customHeight="1">
      <c r="A56" s="13">
        <v>52</v>
      </c>
      <c r="B56" s="18" t="s">
        <v>152</v>
      </c>
      <c r="C56" s="18" t="s">
        <v>21</v>
      </c>
      <c r="D56" s="13" t="s">
        <v>68</v>
      </c>
      <c r="E56" s="18" t="s">
        <v>153</v>
      </c>
      <c r="F56" s="14">
        <v>0.007118055555555555</v>
      </c>
      <c r="G56" s="14">
        <v>0.007118055555555555</v>
      </c>
      <c r="H56" s="13" t="str">
        <f t="shared" si="4"/>
        <v>6.50/km</v>
      </c>
      <c r="I56" s="14">
        <f t="shared" si="5"/>
        <v>0.0028935185185185184</v>
      </c>
      <c r="J56" s="14">
        <f>G56-INDEX($G$5:$G$76,MATCH(D56,$D$5:$D$76,0))</f>
        <v>0.0017708333333333335</v>
      </c>
    </row>
    <row r="57" spans="1:10" ht="15" customHeight="1">
      <c r="A57" s="13">
        <v>53</v>
      </c>
      <c r="B57" s="18" t="s">
        <v>163</v>
      </c>
      <c r="C57" s="18" t="s">
        <v>56</v>
      </c>
      <c r="D57" s="13" t="s">
        <v>150</v>
      </c>
      <c r="E57" s="18" t="s">
        <v>148</v>
      </c>
      <c r="F57" s="14">
        <v>0.007141203703703704</v>
      </c>
      <c r="G57" s="14">
        <v>0.007141203703703704</v>
      </c>
      <c r="H57" s="13" t="str">
        <f t="shared" si="4"/>
        <v>6.51/km</v>
      </c>
      <c r="I57" s="14">
        <f t="shared" si="5"/>
        <v>0.0029166666666666672</v>
      </c>
      <c r="J57" s="14">
        <f>G57-INDEX($G$5:$G$76,MATCH(D57,$D$5:$D$76,0))</f>
        <v>0.0006944444444444446</v>
      </c>
    </row>
    <row r="58" spans="1:10" ht="15" customHeight="1">
      <c r="A58" s="13">
        <v>54</v>
      </c>
      <c r="B58" s="18" t="s">
        <v>166</v>
      </c>
      <c r="C58" s="18" t="s">
        <v>51</v>
      </c>
      <c r="D58" s="13" t="s">
        <v>150</v>
      </c>
      <c r="E58" s="18" t="s">
        <v>162</v>
      </c>
      <c r="F58" s="14">
        <v>0.0071874999999999994</v>
      </c>
      <c r="G58" s="14">
        <v>0.0071874999999999994</v>
      </c>
      <c r="H58" s="13" t="str">
        <f t="shared" si="4"/>
        <v>6.54/km</v>
      </c>
      <c r="I58" s="14">
        <f t="shared" si="5"/>
        <v>0.0029629629629629624</v>
      </c>
      <c r="J58" s="14">
        <f>G58-INDEX($G$5:$G$76,MATCH(D58,$D$5:$D$76,0))</f>
        <v>0.0007407407407407397</v>
      </c>
    </row>
    <row r="59" spans="1:10" ht="15" customHeight="1">
      <c r="A59" s="13">
        <v>55</v>
      </c>
      <c r="B59" s="18" t="s">
        <v>181</v>
      </c>
      <c r="C59" s="18" t="s">
        <v>182</v>
      </c>
      <c r="D59" s="13" t="s">
        <v>61</v>
      </c>
      <c r="E59" s="18" t="s">
        <v>183</v>
      </c>
      <c r="F59" s="14">
        <v>0.007199074074074074</v>
      </c>
      <c r="G59" s="14">
        <v>0.007199074074074074</v>
      </c>
      <c r="H59" s="13" t="str">
        <f t="shared" si="4"/>
        <v>6.55/km</v>
      </c>
      <c r="I59" s="14">
        <f t="shared" si="5"/>
        <v>0.002974537037037037</v>
      </c>
      <c r="J59" s="14">
        <f>G59-INDEX($G$5:$G$76,MATCH(D59,$D$5:$D$76,0))</f>
        <v>0.002395833333333333</v>
      </c>
    </row>
    <row r="60" spans="1:10" ht="15" customHeight="1">
      <c r="A60" s="13">
        <v>56</v>
      </c>
      <c r="B60" s="18" t="s">
        <v>173</v>
      </c>
      <c r="C60" s="18" t="s">
        <v>174</v>
      </c>
      <c r="D60" s="13" t="s">
        <v>158</v>
      </c>
      <c r="E60" s="18" t="s">
        <v>175</v>
      </c>
      <c r="F60" s="14">
        <v>0.007326388888888889</v>
      </c>
      <c r="G60" s="14">
        <v>0.007326388888888889</v>
      </c>
      <c r="H60" s="13" t="str">
        <f t="shared" si="4"/>
        <v>7.02/km</v>
      </c>
      <c r="I60" s="14">
        <f t="shared" si="5"/>
        <v>0.003101851851851852</v>
      </c>
      <c r="J60" s="14">
        <f>G60-INDEX($G$5:$G$76,MATCH(D60,$D$5:$D$76,0))</f>
        <v>0.0010300925925925929</v>
      </c>
    </row>
    <row r="61" spans="1:10" ht="15" customHeight="1">
      <c r="A61" s="13">
        <v>57</v>
      </c>
      <c r="B61" s="18" t="s">
        <v>176</v>
      </c>
      <c r="C61" s="18" t="s">
        <v>44</v>
      </c>
      <c r="D61" s="13" t="s">
        <v>124</v>
      </c>
      <c r="E61" s="18" t="s">
        <v>177</v>
      </c>
      <c r="F61" s="14">
        <v>0.007326388888888889</v>
      </c>
      <c r="G61" s="14">
        <v>0.007326388888888889</v>
      </c>
      <c r="H61" s="13" t="str">
        <f t="shared" si="4"/>
        <v>7.02/km</v>
      </c>
      <c r="I61" s="14">
        <f t="shared" si="5"/>
        <v>0.003101851851851852</v>
      </c>
      <c r="J61" s="14">
        <f>G61-INDEX($G$5:$G$76,MATCH(D61,$D$5:$D$76,0))</f>
        <v>0.001435185185185186</v>
      </c>
    </row>
    <row r="62" spans="1:10" ht="15" customHeight="1">
      <c r="A62" s="13">
        <v>58</v>
      </c>
      <c r="B62" s="18" t="s">
        <v>178</v>
      </c>
      <c r="C62" s="18" t="s">
        <v>38</v>
      </c>
      <c r="D62" s="13" t="s">
        <v>63</v>
      </c>
      <c r="E62" s="18" t="s">
        <v>114</v>
      </c>
      <c r="F62" s="14">
        <v>0.007453703703703703</v>
      </c>
      <c r="G62" s="14">
        <v>0.007453703703703703</v>
      </c>
      <c r="H62" s="13" t="str">
        <f t="shared" si="4"/>
        <v>7.09/km</v>
      </c>
      <c r="I62" s="14">
        <f t="shared" si="5"/>
        <v>0.0032291666666666658</v>
      </c>
      <c r="J62" s="14">
        <f>G62-INDEX($G$5:$G$76,MATCH(D62,$D$5:$D$76,0))</f>
        <v>0.0026851851851851846</v>
      </c>
    </row>
    <row r="63" spans="1:10" ht="15" customHeight="1">
      <c r="A63" s="13">
        <v>59</v>
      </c>
      <c r="B63" s="18" t="s">
        <v>168</v>
      </c>
      <c r="C63" s="18" t="s">
        <v>13</v>
      </c>
      <c r="D63" s="13" t="s">
        <v>61</v>
      </c>
      <c r="E63" s="18" t="s">
        <v>114</v>
      </c>
      <c r="F63" s="14">
        <v>0.007523148148148148</v>
      </c>
      <c r="G63" s="14">
        <v>0.007523148148148148</v>
      </c>
      <c r="H63" s="13" t="str">
        <f t="shared" si="4"/>
        <v>7.13/km</v>
      </c>
      <c r="I63" s="14">
        <f t="shared" si="5"/>
        <v>0.0032986111111111107</v>
      </c>
      <c r="J63" s="14">
        <f>G63-INDEX($G$5:$G$76,MATCH(D63,$D$5:$D$76,0))</f>
        <v>0.002719907407407407</v>
      </c>
    </row>
    <row r="64" spans="1:10" ht="15" customHeight="1">
      <c r="A64" s="13">
        <v>60</v>
      </c>
      <c r="B64" s="18" t="s">
        <v>188</v>
      </c>
      <c r="C64" s="18" t="s">
        <v>16</v>
      </c>
      <c r="D64" s="13" t="s">
        <v>64</v>
      </c>
      <c r="E64" s="18" t="s">
        <v>189</v>
      </c>
      <c r="F64" s="14">
        <v>0.00755787037037037</v>
      </c>
      <c r="G64" s="14">
        <v>0.00755787037037037</v>
      </c>
      <c r="H64" s="13" t="str">
        <f t="shared" si="4"/>
        <v>7.15/km</v>
      </c>
      <c r="I64" s="14">
        <f t="shared" si="5"/>
        <v>0.003333333333333333</v>
      </c>
      <c r="J64" s="14">
        <f>G64-INDEX($G$5:$G$76,MATCH(D64,$D$5:$D$76,0))</f>
        <v>0.0021064814814814817</v>
      </c>
    </row>
    <row r="65" spans="1:10" ht="15" customHeight="1">
      <c r="A65" s="13">
        <v>61</v>
      </c>
      <c r="B65" s="18" t="s">
        <v>184</v>
      </c>
      <c r="C65" s="18" t="s">
        <v>19</v>
      </c>
      <c r="D65" s="13" t="s">
        <v>71</v>
      </c>
      <c r="E65" s="18" t="s">
        <v>143</v>
      </c>
      <c r="F65" s="14">
        <v>0.00755787037037037</v>
      </c>
      <c r="G65" s="14">
        <v>0.00755787037037037</v>
      </c>
      <c r="H65" s="13" t="str">
        <f t="shared" si="4"/>
        <v>7.15/km</v>
      </c>
      <c r="I65" s="14">
        <f t="shared" si="5"/>
        <v>0.003333333333333333</v>
      </c>
      <c r="J65" s="14">
        <f>G65-INDEX($G$5:$G$76,MATCH(D65,$D$5:$D$76,0))</f>
        <v>0</v>
      </c>
    </row>
    <row r="66" spans="1:10" ht="15" customHeight="1">
      <c r="A66" s="13">
        <v>62</v>
      </c>
      <c r="B66" s="18" t="s">
        <v>169</v>
      </c>
      <c r="C66" s="18" t="s">
        <v>34</v>
      </c>
      <c r="D66" s="13" t="s">
        <v>64</v>
      </c>
      <c r="E66" s="18" t="s">
        <v>114</v>
      </c>
      <c r="F66" s="14">
        <v>0.007592592592592593</v>
      </c>
      <c r="G66" s="14">
        <v>0.007592592592592593</v>
      </c>
      <c r="H66" s="13" t="str">
        <f>TEXT(INT((HOUR(G66)*3600+MINUTE(G66)*60+SECOND(G66))/$J$3/60),"0")&amp;"."&amp;TEXT(MOD((HOUR(G66)*3600+MINUTE(G66)*60+SECOND(G66))/$J$3,60),"00")&amp;"/km"</f>
        <v>7.17/km</v>
      </c>
      <c r="I66" s="14">
        <f>G66-$G$5</f>
        <v>0.0033680555555555556</v>
      </c>
      <c r="J66" s="14">
        <f>G66-INDEX($G$5:$G$76,MATCH(D66,$D$5:$D$76,0))</f>
        <v>0.002141203703703704</v>
      </c>
    </row>
    <row r="67" spans="1:10" ht="15" customHeight="1">
      <c r="A67" s="13">
        <v>63</v>
      </c>
      <c r="B67" s="18" t="s">
        <v>179</v>
      </c>
      <c r="C67" s="18" t="s">
        <v>180</v>
      </c>
      <c r="D67" s="13" t="s">
        <v>136</v>
      </c>
      <c r="E67" s="18" t="s">
        <v>162</v>
      </c>
      <c r="F67" s="14">
        <v>0.007638888888888889</v>
      </c>
      <c r="G67" s="14">
        <v>0.007638888888888889</v>
      </c>
      <c r="H67" s="13" t="str">
        <f>TEXT(INT((HOUR(G67)*3600+MINUTE(G67)*60+SECOND(G67))/$J$3/60),"0")&amp;"."&amp;TEXT(MOD((HOUR(G67)*3600+MINUTE(G67)*60+SECOND(G67))/$J$3,60),"00")&amp;"/km"</f>
        <v>7.20/km</v>
      </c>
      <c r="I67" s="14">
        <f>G67-$G$5</f>
        <v>0.0034143518518518516</v>
      </c>
      <c r="J67" s="14">
        <f>G67-INDEX($G$5:$G$76,MATCH(D67,$D$5:$D$76,0))</f>
        <v>0.0013541666666666658</v>
      </c>
    </row>
    <row r="68" spans="1:10" ht="15" customHeight="1">
      <c r="A68" s="13">
        <v>64</v>
      </c>
      <c r="B68" s="18" t="s">
        <v>170</v>
      </c>
      <c r="C68" s="18" t="s">
        <v>43</v>
      </c>
      <c r="D68" s="13" t="s">
        <v>65</v>
      </c>
      <c r="E68" s="18" t="s">
        <v>114</v>
      </c>
      <c r="F68" s="14">
        <v>0.007743055555555556</v>
      </c>
      <c r="G68" s="14">
        <v>0.007743055555555556</v>
      </c>
      <c r="H68" s="13" t="str">
        <f>TEXT(INT((HOUR(G68)*3600+MINUTE(G68)*60+SECOND(G68))/$J$3/60),"0")&amp;"."&amp;TEXT(MOD((HOUR(G68)*3600+MINUTE(G68)*60+SECOND(G68))/$J$3,60),"00")&amp;"/km"</f>
        <v>7.26/km</v>
      </c>
      <c r="I68" s="14">
        <f>G68-$G$5</f>
        <v>0.003518518518518519</v>
      </c>
      <c r="J68" s="14">
        <f>G68-INDEX($G$5:$G$76,MATCH(D68,$D$5:$D$76,0))</f>
        <v>0.002627314814814815</v>
      </c>
    </row>
    <row r="69" spans="1:10" ht="15" customHeight="1">
      <c r="A69" s="13">
        <v>65</v>
      </c>
      <c r="B69" s="18" t="s">
        <v>49</v>
      </c>
      <c r="C69" s="18" t="s">
        <v>187</v>
      </c>
      <c r="D69" s="13" t="s">
        <v>158</v>
      </c>
      <c r="E69" s="18" t="s">
        <v>88</v>
      </c>
      <c r="F69" s="14">
        <v>0.007939814814814814</v>
      </c>
      <c r="G69" s="14">
        <v>0.007939814814814814</v>
      </c>
      <c r="H69" s="13" t="str">
        <f>TEXT(INT((HOUR(G69)*3600+MINUTE(G69)*60+SECOND(G69))/$J$3/60),"0")&amp;"."&amp;TEXT(MOD((HOUR(G69)*3600+MINUTE(G69)*60+SECOND(G69))/$J$3,60),"00")&amp;"/km"</f>
        <v>7.37/km</v>
      </c>
      <c r="I69" s="14">
        <f>G69-$G$5</f>
        <v>0.0037152777777777774</v>
      </c>
      <c r="J69" s="14">
        <f>G69-INDEX($G$5:$G$76,MATCH(D69,$D$5:$D$76,0))</f>
        <v>0.0016435185185185181</v>
      </c>
    </row>
    <row r="70" spans="1:10" ht="15" customHeight="1">
      <c r="A70" s="13">
        <v>66</v>
      </c>
      <c r="B70" s="18" t="s">
        <v>139</v>
      </c>
      <c r="C70" s="18" t="s">
        <v>52</v>
      </c>
      <c r="D70" s="13" t="s">
        <v>64</v>
      </c>
      <c r="E70" s="18" t="s">
        <v>108</v>
      </c>
      <c r="F70" s="14">
        <v>0.008333333333333333</v>
      </c>
      <c r="G70" s="14">
        <v>0.008333333333333333</v>
      </c>
      <c r="H70" s="13" t="str">
        <f>TEXT(INT((HOUR(G70)*3600+MINUTE(G70)*60+SECOND(G70))/$J$3/60),"0")&amp;"."&amp;TEXT(MOD((HOUR(G70)*3600+MINUTE(G70)*60+SECOND(G70))/$J$3,60),"00")&amp;"/km"</f>
        <v>8.00/km</v>
      </c>
      <c r="I70" s="14">
        <f>G70-$G$5</f>
        <v>0.004108796296296296</v>
      </c>
      <c r="J70" s="14">
        <f>G70-INDEX($G$5:$G$76,MATCH(D70,$D$5:$D$76,0))</f>
        <v>0.002881944444444445</v>
      </c>
    </row>
    <row r="71" spans="1:10" ht="15" customHeight="1">
      <c r="A71" s="16">
        <v>67</v>
      </c>
      <c r="B71" s="19" t="s">
        <v>185</v>
      </c>
      <c r="C71" s="19" t="s">
        <v>53</v>
      </c>
      <c r="D71" s="16" t="s">
        <v>68</v>
      </c>
      <c r="E71" s="19" t="s">
        <v>186</v>
      </c>
      <c r="F71" s="37">
        <v>0.011840277777777778</v>
      </c>
      <c r="G71" s="37">
        <v>0.011840277777777778</v>
      </c>
      <c r="H71" s="16" t="str">
        <f>TEXT(INT((HOUR(G71)*3600+MINUTE(G71)*60+SECOND(G71))/$J$3/60),"0")&amp;"."&amp;TEXT(MOD((HOUR(G71)*3600+MINUTE(G71)*60+SECOND(G71))/$J$3,60),"00")&amp;"/km"</f>
        <v>11.22/km</v>
      </c>
      <c r="I71" s="37">
        <f>G71-$G$5</f>
        <v>0.007615740740740741</v>
      </c>
      <c r="J71" s="37">
        <f>G71-INDEX($G$5:$G$76,MATCH(D71,$D$5:$D$76,0))</f>
        <v>0.006493055555555556</v>
      </c>
    </row>
  </sheetData>
  <sheetProtection/>
  <autoFilter ref="A4:J7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Giro a tappe dell'Isola di Ponza</v>
      </c>
      <c r="B1" s="34"/>
      <c r="C1" s="35"/>
    </row>
    <row r="2" spans="1:3" ht="24" customHeight="1">
      <c r="A2" s="31" t="str">
        <f>Individuale!A2</f>
        <v>14ª edizione 2ª prova</v>
      </c>
      <c r="B2" s="31"/>
      <c r="C2" s="31"/>
    </row>
    <row r="3" spans="1:3" ht="24" customHeight="1">
      <c r="A3" s="36" t="str">
        <f>Individuale!A3</f>
        <v>Ponza (LT) Italia - Martedì 01/07/2014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114</v>
      </c>
      <c r="C5" s="24">
        <v>10</v>
      </c>
    </row>
    <row r="6" spans="1:3" ht="15" customHeight="1">
      <c r="A6" s="13">
        <v>2</v>
      </c>
      <c r="B6" s="18" t="s">
        <v>162</v>
      </c>
      <c r="C6" s="21">
        <v>4</v>
      </c>
    </row>
    <row r="7" spans="1:3" ht="15" customHeight="1">
      <c r="A7" s="13">
        <v>3</v>
      </c>
      <c r="B7" s="18" t="s">
        <v>88</v>
      </c>
      <c r="C7" s="21">
        <v>3</v>
      </c>
    </row>
    <row r="8" spans="1:3" ht="15" customHeight="1">
      <c r="A8" s="20">
        <v>4</v>
      </c>
      <c r="B8" s="23" t="s">
        <v>41</v>
      </c>
      <c r="C8" s="25">
        <v>2</v>
      </c>
    </row>
    <row r="9" spans="1:3" ht="15" customHeight="1">
      <c r="A9" s="13">
        <v>5</v>
      </c>
      <c r="B9" s="18" t="s">
        <v>148</v>
      </c>
      <c r="C9" s="21">
        <v>2</v>
      </c>
    </row>
    <row r="10" spans="1:3" ht="15" customHeight="1">
      <c r="A10" s="13">
        <v>6</v>
      </c>
      <c r="B10" s="18" t="s">
        <v>92</v>
      </c>
      <c r="C10" s="21">
        <v>2</v>
      </c>
    </row>
    <row r="11" spans="1:3" ht="15" customHeight="1">
      <c r="A11" s="13">
        <v>7</v>
      </c>
      <c r="B11" s="18" t="s">
        <v>108</v>
      </c>
      <c r="C11" s="21">
        <v>2</v>
      </c>
    </row>
    <row r="12" spans="1:3" ht="15" customHeight="1">
      <c r="A12" s="13">
        <v>8</v>
      </c>
      <c r="B12" s="18" t="s">
        <v>145</v>
      </c>
      <c r="C12" s="21">
        <v>2</v>
      </c>
    </row>
    <row r="13" spans="1:3" ht="15" customHeight="1">
      <c r="A13" s="13">
        <v>9</v>
      </c>
      <c r="B13" s="18" t="s">
        <v>90</v>
      </c>
      <c r="C13" s="21">
        <v>2</v>
      </c>
    </row>
    <row r="14" spans="1:3" ht="15" customHeight="1">
      <c r="A14" s="13">
        <v>10</v>
      </c>
      <c r="B14" s="18" t="s">
        <v>95</v>
      </c>
      <c r="C14" s="21">
        <v>2</v>
      </c>
    </row>
    <row r="15" spans="1:3" ht="15" customHeight="1">
      <c r="A15" s="13">
        <v>11</v>
      </c>
      <c r="B15" s="18" t="s">
        <v>75</v>
      </c>
      <c r="C15" s="21">
        <v>2</v>
      </c>
    </row>
    <row r="16" spans="1:3" ht="15" customHeight="1">
      <c r="A16" s="13">
        <v>12</v>
      </c>
      <c r="B16" s="18" t="s">
        <v>143</v>
      </c>
      <c r="C16" s="21">
        <v>2</v>
      </c>
    </row>
    <row r="17" spans="1:3" ht="15" customHeight="1">
      <c r="A17" s="13">
        <v>13</v>
      </c>
      <c r="B17" s="18" t="s">
        <v>191</v>
      </c>
      <c r="C17" s="21">
        <v>1</v>
      </c>
    </row>
    <row r="18" spans="1:3" ht="15" customHeight="1">
      <c r="A18" s="13">
        <v>14</v>
      </c>
      <c r="B18" s="18" t="s">
        <v>119</v>
      </c>
      <c r="C18" s="21">
        <v>1</v>
      </c>
    </row>
    <row r="19" spans="1:3" ht="15" customHeight="1">
      <c r="A19" s="13">
        <v>15</v>
      </c>
      <c r="B19" s="18" t="s">
        <v>128</v>
      </c>
      <c r="C19" s="21">
        <v>1</v>
      </c>
    </row>
    <row r="20" spans="1:3" ht="15" customHeight="1">
      <c r="A20" s="13">
        <v>16</v>
      </c>
      <c r="B20" s="18" t="s">
        <v>77</v>
      </c>
      <c r="C20" s="21">
        <v>1</v>
      </c>
    </row>
    <row r="21" spans="1:3" ht="15" customHeight="1">
      <c r="A21" s="13">
        <v>17</v>
      </c>
      <c r="B21" s="18" t="s">
        <v>186</v>
      </c>
      <c r="C21" s="21">
        <v>1</v>
      </c>
    </row>
    <row r="22" spans="1:3" ht="15" customHeight="1">
      <c r="A22" s="13">
        <v>18</v>
      </c>
      <c r="B22" s="18" t="s">
        <v>141</v>
      </c>
      <c r="C22" s="21">
        <v>1</v>
      </c>
    </row>
    <row r="23" spans="1:3" ht="15" customHeight="1">
      <c r="A23" s="13">
        <v>19</v>
      </c>
      <c r="B23" s="18" t="s">
        <v>83</v>
      </c>
      <c r="C23" s="21">
        <v>1</v>
      </c>
    </row>
    <row r="24" spans="1:3" ht="15" customHeight="1">
      <c r="A24" s="13">
        <v>20</v>
      </c>
      <c r="B24" s="18" t="s">
        <v>125</v>
      </c>
      <c r="C24" s="21">
        <v>1</v>
      </c>
    </row>
    <row r="25" spans="1:3" ht="15" customHeight="1">
      <c r="A25" s="13">
        <v>21</v>
      </c>
      <c r="B25" s="18" t="s">
        <v>137</v>
      </c>
      <c r="C25" s="21">
        <v>1</v>
      </c>
    </row>
    <row r="26" spans="1:3" ht="15" customHeight="1">
      <c r="A26" s="13">
        <v>22</v>
      </c>
      <c r="B26" s="18" t="s">
        <v>133</v>
      </c>
      <c r="C26" s="21">
        <v>1</v>
      </c>
    </row>
    <row r="27" spans="1:3" ht="15" customHeight="1">
      <c r="A27" s="13">
        <v>23</v>
      </c>
      <c r="B27" s="18" t="s">
        <v>177</v>
      </c>
      <c r="C27" s="21">
        <v>1</v>
      </c>
    </row>
    <row r="28" spans="1:3" ht="15" customHeight="1">
      <c r="A28" s="13">
        <v>24</v>
      </c>
      <c r="B28" s="18" t="s">
        <v>79</v>
      </c>
      <c r="C28" s="21">
        <v>1</v>
      </c>
    </row>
    <row r="29" spans="1:3" ht="15" customHeight="1">
      <c r="A29" s="13">
        <v>25</v>
      </c>
      <c r="B29" s="18" t="s">
        <v>183</v>
      </c>
      <c r="C29" s="21">
        <v>1</v>
      </c>
    </row>
    <row r="30" spans="1:3" ht="15" customHeight="1">
      <c r="A30" s="13">
        <v>26</v>
      </c>
      <c r="B30" s="18" t="s">
        <v>86</v>
      </c>
      <c r="C30" s="21">
        <v>1</v>
      </c>
    </row>
    <row r="31" spans="1:3" ht="15" customHeight="1">
      <c r="A31" s="13">
        <v>27</v>
      </c>
      <c r="B31" s="18" t="s">
        <v>175</v>
      </c>
      <c r="C31" s="21">
        <v>1</v>
      </c>
    </row>
    <row r="32" spans="1:3" ht="15" customHeight="1">
      <c r="A32" s="13">
        <v>28</v>
      </c>
      <c r="B32" s="18" t="s">
        <v>110</v>
      </c>
      <c r="C32" s="21">
        <v>1</v>
      </c>
    </row>
    <row r="33" spans="1:3" ht="15" customHeight="1">
      <c r="A33" s="13">
        <v>29</v>
      </c>
      <c r="B33" s="18" t="s">
        <v>93</v>
      </c>
      <c r="C33" s="21">
        <v>1</v>
      </c>
    </row>
    <row r="34" spans="1:3" ht="15" customHeight="1">
      <c r="A34" s="13">
        <v>30</v>
      </c>
      <c r="B34" s="18" t="s">
        <v>160</v>
      </c>
      <c r="C34" s="21">
        <v>1</v>
      </c>
    </row>
    <row r="35" spans="1:3" ht="15" customHeight="1">
      <c r="A35" s="13">
        <v>31</v>
      </c>
      <c r="B35" s="18" t="s">
        <v>97</v>
      </c>
      <c r="C35" s="21">
        <v>1</v>
      </c>
    </row>
    <row r="36" spans="1:3" ht="15" customHeight="1">
      <c r="A36" s="13">
        <v>32</v>
      </c>
      <c r="B36" s="18" t="s">
        <v>106</v>
      </c>
      <c r="C36" s="21">
        <v>1</v>
      </c>
    </row>
    <row r="37" spans="1:3" ht="15" customHeight="1">
      <c r="A37" s="13">
        <v>33</v>
      </c>
      <c r="B37" s="18" t="s">
        <v>195</v>
      </c>
      <c r="C37" s="21">
        <v>1</v>
      </c>
    </row>
    <row r="38" spans="1:3" ht="15" customHeight="1">
      <c r="A38" s="13">
        <v>34</v>
      </c>
      <c r="B38" s="18" t="s">
        <v>99</v>
      </c>
      <c r="C38" s="21">
        <v>1</v>
      </c>
    </row>
    <row r="39" spans="1:3" ht="15" customHeight="1">
      <c r="A39" s="13">
        <v>35</v>
      </c>
      <c r="B39" s="18" t="s">
        <v>189</v>
      </c>
      <c r="C39" s="21">
        <v>1</v>
      </c>
    </row>
    <row r="40" spans="1:3" ht="15" customHeight="1">
      <c r="A40" s="13">
        <v>36</v>
      </c>
      <c r="B40" s="18" t="s">
        <v>151</v>
      </c>
      <c r="C40" s="21">
        <v>1</v>
      </c>
    </row>
    <row r="41" spans="1:3" ht="15" customHeight="1">
      <c r="A41" s="13">
        <v>37</v>
      </c>
      <c r="B41" s="18" t="s">
        <v>101</v>
      </c>
      <c r="C41" s="21">
        <v>1</v>
      </c>
    </row>
    <row r="42" spans="1:3" ht="15" customHeight="1">
      <c r="A42" s="13">
        <v>38</v>
      </c>
      <c r="B42" s="18" t="s">
        <v>112</v>
      </c>
      <c r="C42" s="21">
        <v>1</v>
      </c>
    </row>
    <row r="43" spans="1:3" ht="15" customHeight="1">
      <c r="A43" s="13">
        <v>39</v>
      </c>
      <c r="B43" s="18" t="s">
        <v>81</v>
      </c>
      <c r="C43" s="21">
        <v>1</v>
      </c>
    </row>
    <row r="44" spans="1:3" ht="15" customHeight="1">
      <c r="A44" s="13">
        <v>40</v>
      </c>
      <c r="B44" s="18" t="s">
        <v>131</v>
      </c>
      <c r="C44" s="21">
        <v>1</v>
      </c>
    </row>
    <row r="45" spans="1:3" ht="15" customHeight="1">
      <c r="A45" s="13">
        <v>41</v>
      </c>
      <c r="B45" s="18" t="s">
        <v>103</v>
      </c>
      <c r="C45" s="21">
        <v>1</v>
      </c>
    </row>
    <row r="46" spans="1:3" ht="15" customHeight="1">
      <c r="A46" s="13">
        <v>42</v>
      </c>
      <c r="B46" s="18" t="s">
        <v>122</v>
      </c>
      <c r="C46" s="21">
        <v>1</v>
      </c>
    </row>
    <row r="47" spans="1:3" ht="15" customHeight="1">
      <c r="A47" s="13">
        <v>43</v>
      </c>
      <c r="B47" s="18" t="s">
        <v>116</v>
      </c>
      <c r="C47" s="21">
        <v>1</v>
      </c>
    </row>
    <row r="48" spans="1:3" ht="12.75">
      <c r="A48" s="16">
        <v>44</v>
      </c>
      <c r="B48" s="19" t="s">
        <v>153</v>
      </c>
      <c r="C48" s="22">
        <v>1</v>
      </c>
    </row>
    <row r="49" ht="12.75">
      <c r="C49" s="2">
        <f>SUM(C5:C48)</f>
        <v>67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2014-07-22T10:40:22Z</dcterms:modified>
  <cp:category/>
  <cp:version/>
  <cp:contentType/>
  <cp:contentStatus/>
</cp:coreProperties>
</file>