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<sst xmlns="http://schemas.openxmlformats.org/spreadsheetml/2006/main" count="162" uniqueCount="91">
  <si>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</si>
  <si>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</si>
  <si>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</si>
  <si>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</si>
  <si>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</si>
  <si>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</si>
  <si>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</si>
  <si>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</si>
  <si>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</si>
  <si>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</si>
  <si>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</si>
  <si>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ATLETICA FIANO ROMANO</t>
  </si>
  <si>
    <t>A.S.D. PODISTICA SOLIDARIETA'</t>
  </si>
  <si>
    <t>SM</t>
  </si>
  <si>
    <t>SM40</t>
  </si>
  <si>
    <t>SM35</t>
  </si>
  <si>
    <t>RUNCARD</t>
  </si>
  <si>
    <t>SM55</t>
  </si>
  <si>
    <t>SM50</t>
  </si>
  <si>
    <t>SF50</t>
  </si>
  <si>
    <t>SM45</t>
  </si>
  <si>
    <t>SF35</t>
  </si>
  <si>
    <t>SF40</t>
  </si>
  <si>
    <t>SF55</t>
  </si>
  <si>
    <t>LBM SPORT TEAM</t>
  </si>
  <si>
    <t>SF45</t>
  </si>
  <si>
    <t>SM65</t>
  </si>
  <si>
    <t>SM70</t>
  </si>
  <si>
    <t>SM60</t>
  </si>
  <si>
    <t>A.S.D. ATLETICA VITA</t>
  </si>
  <si>
    <t>1ª edizione</t>
  </si>
  <si>
    <t>NICOTRA RICCARDO</t>
  </si>
  <si>
    <t>A.S.D. CITTADUCALE RUNNERS CLUB</t>
  </si>
  <si>
    <t>SERVA MANUEL</t>
  </si>
  <si>
    <t>AMATORI PODISTICA TERNI</t>
  </si>
  <si>
    <t>CAVALLUCCI MARCO</t>
  </si>
  <si>
    <t>RUNNERS SANGEMINI TR</t>
  </si>
  <si>
    <t>GALLETTI ROBERTO</t>
  </si>
  <si>
    <t>A.S.D. ATLETICO MONTEROTONDO</t>
  </si>
  <si>
    <t>MARINI OLIVIERO</t>
  </si>
  <si>
    <t>CROCIONI FABRIZIO</t>
  </si>
  <si>
    <t>NONNI GIOVANNI</t>
  </si>
  <si>
    <t>COLAMEDICI UBALDO</t>
  </si>
  <si>
    <t>SOLLAI STEFANO</t>
  </si>
  <si>
    <t>ANGELUCCI MALVENO</t>
  </si>
  <si>
    <t>FESTUCCIA GIOVANNI</t>
  </si>
  <si>
    <t>DIONISI BRUNO</t>
  </si>
  <si>
    <t>NAPOLI PASQUALINO</t>
  </si>
  <si>
    <t>D'ANNIBALE MASSIMILIANO</t>
  </si>
  <si>
    <t>A.C.R.S.D. OUTDOOR RIETI</t>
  </si>
  <si>
    <t>CABERLON ERIKA</t>
  </si>
  <si>
    <t>ATLETICA SPOLETO 2010</t>
  </si>
  <si>
    <t>GRIFONI EUGENIO</t>
  </si>
  <si>
    <t>A.S.D. RUNNERS RIETI TOUR</t>
  </si>
  <si>
    <t>DI MATTEO CLAUDIO</t>
  </si>
  <si>
    <t>ATLETA LIBERO</t>
  </si>
  <si>
    <t>NAZZARRI ORLANDO</t>
  </si>
  <si>
    <t>ATLETICA PEGASO</t>
  </si>
  <si>
    <t>DE LUCA RAPONE VINCENZO</t>
  </si>
  <si>
    <t>ASD ENEA</t>
  </si>
  <si>
    <t>DEMETRIUS CHARISSA</t>
  </si>
  <si>
    <t>FUSCO GIAMMARIO</t>
  </si>
  <si>
    <t>POLISPORTIVA CLT</t>
  </si>
  <si>
    <t>RAZZANO ROBERTO</t>
  </si>
  <si>
    <t>AQUILA AZZURRA</t>
  </si>
  <si>
    <t>PASQUINI BRUNO</t>
  </si>
  <si>
    <t>DONDI CRISTINA</t>
  </si>
  <si>
    <t>MASSARELLI GIORGIO</t>
  </si>
  <si>
    <t>IACOBELLI LETIZIA</t>
  </si>
  <si>
    <t>CANTIANI GIANFRANCO</t>
  </si>
  <si>
    <t>TRAIL DEI DUE LAGHI</t>
  </si>
  <si>
    <t>TURCI ANDREA</t>
  </si>
  <si>
    <t>BORTOLONI NATALINO</t>
  </si>
  <si>
    <t>GALDERISI CRISTINA</t>
  </si>
  <si>
    <t>DI CLEMENTE GIORGIO</t>
  </si>
  <si>
    <t>VIRTUS CORCHIANO</t>
  </si>
  <si>
    <t>CHIUCCHIUINI RITA</t>
  </si>
  <si>
    <t>CANTONETTI GIANCARLO</t>
  </si>
  <si>
    <t>DE MICHELE ALDO</t>
  </si>
  <si>
    <t>RUBINACE RITA</t>
  </si>
  <si>
    <t>PIEDIMONTE VITTORIO</t>
  </si>
  <si>
    <t>ROSICHETTI CINZIA</t>
  </si>
  <si>
    <t>VEROLI FEDERICO</t>
  </si>
  <si>
    <t>ORSINGHER ENZO</t>
  </si>
  <si>
    <t>PONZIANI ANTONIO</t>
  </si>
  <si>
    <t>SM75</t>
  </si>
  <si>
    <t>ROMA EST RUNNERS A.S.D.</t>
  </si>
  <si>
    <t>MANCINI DOMENICO</t>
  </si>
  <si>
    <t>QUOTIDIANO MARIA TERESA</t>
  </si>
  <si>
    <t>Trofeo Mondo Riabilitazione</t>
  </si>
  <si>
    <t>Rieti (RI) Italia - Domenica 13/11/2016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</si>
</sst>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horizontal="center" vertical="center"/>
    </xf>
    <xf numFmtId="21" fontId="7" fillId="0" borderId="33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52" fillId="56" borderId="34" xfId="0" applyFont="1" applyFill="1" applyBorder="1" applyAlignment="1">
      <alignment vertical="center"/>
    </xf>
    <xf numFmtId="0" fontId="52" fillId="56" borderId="35" xfId="0" applyFont="1" applyFill="1" applyBorder="1" applyAlignment="1">
      <alignment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6" t="s">
        <v>89</v>
      </c>
      <c r="B1" s="37"/>
      <c r="C1" s="37"/>
      <c r="D1" s="37"/>
      <c r="E1" s="37"/>
      <c r="F1" s="37"/>
      <c r="G1" s="37"/>
      <c r="H1" s="37"/>
      <c r="I1" s="38"/>
    </row>
    <row r="2" spans="1:9" ht="24" customHeight="1">
      <c r="A2" s="39" t="s">
        <v>30</v>
      </c>
      <c r="B2" s="40"/>
      <c r="C2" s="40"/>
      <c r="D2" s="40"/>
      <c r="E2" s="40"/>
      <c r="F2" s="40"/>
      <c r="G2" s="40"/>
      <c r="H2" s="40"/>
      <c r="I2" s="41"/>
    </row>
    <row r="3" spans="1:9" ht="24" customHeight="1">
      <c r="A3" s="42" t="s">
        <v>90</v>
      </c>
      <c r="B3" s="43"/>
      <c r="C3" s="43"/>
      <c r="D3" s="43"/>
      <c r="E3" s="43"/>
      <c r="F3" s="43"/>
      <c r="G3" s="43"/>
      <c r="H3" s="3" t="s">
        <v>0</v>
      </c>
      <c r="I3" s="4">
        <v>9.6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56" t="s">
        <v>31</v>
      </c>
      <c r="C5" s="59"/>
      <c r="D5" s="11" t="s">
        <v>15</v>
      </c>
      <c r="E5" s="31" t="s">
        <v>32</v>
      </c>
      <c r="F5" s="49">
        <v>0.023194444444444445</v>
      </c>
      <c r="G5" s="11" t="str">
        <f>TEXT(INT((HOUR(F5)*3600+MINUTE(F5)*60+SECOND(F5))/$I$3/60),"0")&amp;"."&amp;TEXT(MOD((HOUR(F5)*3600+MINUTE(F5)*60+SECOND(F5))/$I$3,60),"00")&amp;"/km"</f>
        <v>3.29/km</v>
      </c>
      <c r="H5" s="14">
        <f>F5-$F$5</f>
        <v>0</v>
      </c>
      <c r="I5" s="14">
        <f>F5-INDEX($F$5:$F$64,MATCH(D5,$D$5:$D$64,0))</f>
        <v>0</v>
      </c>
    </row>
    <row r="6" spans="1:9" s="10" customFormat="1" ht="15" customHeight="1">
      <c r="A6" s="12">
        <v>2</v>
      </c>
      <c r="B6" s="57" t="s">
        <v>33</v>
      </c>
      <c r="C6" s="60"/>
      <c r="D6" s="12" t="s">
        <v>13</v>
      </c>
      <c r="E6" s="32" t="s">
        <v>34</v>
      </c>
      <c r="F6" s="50">
        <v>0.02478009259259259</v>
      </c>
      <c r="G6" s="12" t="str">
        <f aca="true" t="shared" si="0" ref="G6:G21">TEXT(INT((HOUR(F6)*3600+MINUTE(F6)*60+SECOND(F6))/$I$3/60),"0")&amp;"."&amp;TEXT(MOD((HOUR(F6)*3600+MINUTE(F6)*60+SECOND(F6))/$I$3,60),"00")&amp;"/km"</f>
        <v>3.43/km</v>
      </c>
      <c r="H6" s="13">
        <f aca="true" t="shared" si="1" ref="H6:H21">F6-$F$5</f>
        <v>0.001585648148148145</v>
      </c>
      <c r="I6" s="13">
        <f>F6-INDEX($F$5:$F$64,MATCH(D6,$D$5:$D$64,0))</f>
        <v>0</v>
      </c>
    </row>
    <row r="7" spans="1:9" s="10" customFormat="1" ht="15" customHeight="1">
      <c r="A7" s="12">
        <v>3</v>
      </c>
      <c r="B7" s="57" t="s">
        <v>35</v>
      </c>
      <c r="C7" s="60"/>
      <c r="D7" s="12" t="s">
        <v>20</v>
      </c>
      <c r="E7" s="32" t="s">
        <v>36</v>
      </c>
      <c r="F7" s="50">
        <v>0.0249537037037037</v>
      </c>
      <c r="G7" s="12" t="str">
        <f t="shared" si="0"/>
        <v>3.45/km</v>
      </c>
      <c r="H7" s="13">
        <f t="shared" si="1"/>
        <v>0.0017592592592592556</v>
      </c>
      <c r="I7" s="13">
        <f>F7-INDEX($F$5:$F$64,MATCH(D7,$D$5:$D$64,0))</f>
        <v>0</v>
      </c>
    </row>
    <row r="8" spans="1:9" s="10" customFormat="1" ht="15" customHeight="1">
      <c r="A8" s="12">
        <v>4</v>
      </c>
      <c r="B8" s="57" t="s">
        <v>37</v>
      </c>
      <c r="C8" s="60"/>
      <c r="D8" s="12" t="s">
        <v>14</v>
      </c>
      <c r="E8" s="32" t="s">
        <v>38</v>
      </c>
      <c r="F8" s="50">
        <v>0.02525462962962963</v>
      </c>
      <c r="G8" s="12" t="str">
        <f t="shared" si="0"/>
        <v>3.47/km</v>
      </c>
      <c r="H8" s="13">
        <f t="shared" si="1"/>
        <v>0.0020601851851851857</v>
      </c>
      <c r="I8" s="13">
        <f>F8-INDEX($F$5:$F$64,MATCH(D8,$D$5:$D$64,0))</f>
        <v>0</v>
      </c>
    </row>
    <row r="9" spans="1:9" s="10" customFormat="1" ht="15" customHeight="1">
      <c r="A9" s="12">
        <v>5</v>
      </c>
      <c r="B9" s="57" t="s">
        <v>39</v>
      </c>
      <c r="C9" s="60"/>
      <c r="D9" s="12" t="s">
        <v>18</v>
      </c>
      <c r="E9" s="32" t="s">
        <v>36</v>
      </c>
      <c r="F9" s="50">
        <v>0.02549768518518519</v>
      </c>
      <c r="G9" s="12" t="str">
        <f t="shared" si="0"/>
        <v>3.49/km</v>
      </c>
      <c r="H9" s="13">
        <f t="shared" si="1"/>
        <v>0.0023032407407407446</v>
      </c>
      <c r="I9" s="13">
        <f>F9-INDEX($F$5:$F$64,MATCH(D9,$D$5:$D$64,0))</f>
        <v>0</v>
      </c>
    </row>
    <row r="10" spans="1:9" s="10" customFormat="1" ht="15" customHeight="1">
      <c r="A10" s="12">
        <v>6</v>
      </c>
      <c r="B10" s="57" t="s">
        <v>40</v>
      </c>
      <c r="C10" s="60"/>
      <c r="D10" s="12" t="s">
        <v>14</v>
      </c>
      <c r="E10" s="32" t="s">
        <v>36</v>
      </c>
      <c r="F10" s="50">
        <v>0.025543981481481483</v>
      </c>
      <c r="G10" s="12" t="str">
        <f t="shared" si="0"/>
        <v>3.50/km</v>
      </c>
      <c r="H10" s="13">
        <f t="shared" si="1"/>
        <v>0.002349537037037039</v>
      </c>
      <c r="I10" s="13">
        <f>F10-INDEX($F$5:$F$64,MATCH(D10,$D$5:$D$64,0))</f>
        <v>0.00028935185185185314</v>
      </c>
    </row>
    <row r="11" spans="1:9" s="10" customFormat="1" ht="15" customHeight="1">
      <c r="A11" s="12">
        <v>7</v>
      </c>
      <c r="B11" s="57" t="s">
        <v>41</v>
      </c>
      <c r="C11" s="60"/>
      <c r="D11" s="12" t="s">
        <v>15</v>
      </c>
      <c r="E11" s="32" t="s">
        <v>24</v>
      </c>
      <c r="F11" s="50">
        <v>0.025555555555555554</v>
      </c>
      <c r="G11" s="12" t="str">
        <f t="shared" si="0"/>
        <v>3.50/km</v>
      </c>
      <c r="H11" s="13">
        <f t="shared" si="1"/>
        <v>0.002361111111111109</v>
      </c>
      <c r="I11" s="13">
        <f>F11-INDEX($F$5:$F$64,MATCH(D11,$D$5:$D$64,0))</f>
        <v>0.002361111111111109</v>
      </c>
    </row>
    <row r="12" spans="1:9" s="10" customFormat="1" ht="15" customHeight="1">
      <c r="A12" s="12">
        <v>8</v>
      </c>
      <c r="B12" s="57" t="s">
        <v>42</v>
      </c>
      <c r="C12" s="60"/>
      <c r="D12" s="12" t="s">
        <v>14</v>
      </c>
      <c r="E12" s="32" t="s">
        <v>11</v>
      </c>
      <c r="F12" s="50">
        <v>0.026354166666666668</v>
      </c>
      <c r="G12" s="12" t="str">
        <f t="shared" si="0"/>
        <v>3.57/km</v>
      </c>
      <c r="H12" s="13">
        <f t="shared" si="1"/>
        <v>0.0031597222222222235</v>
      </c>
      <c r="I12" s="13">
        <f>F12-INDEX($F$5:$F$64,MATCH(D12,$D$5:$D$64,0))</f>
        <v>0.0010995370370370378</v>
      </c>
    </row>
    <row r="13" spans="1:9" s="10" customFormat="1" ht="15" customHeight="1">
      <c r="A13" s="12">
        <v>9</v>
      </c>
      <c r="B13" s="57" t="s">
        <v>43</v>
      </c>
      <c r="C13" s="60"/>
      <c r="D13" s="12" t="s">
        <v>20</v>
      </c>
      <c r="E13" s="32" t="s">
        <v>11</v>
      </c>
      <c r="F13" s="50">
        <v>0.026435185185185187</v>
      </c>
      <c r="G13" s="12" t="str">
        <f t="shared" si="0"/>
        <v>3.58/km</v>
      </c>
      <c r="H13" s="13">
        <f t="shared" si="1"/>
        <v>0.003240740740740742</v>
      </c>
      <c r="I13" s="13">
        <f>F13-INDEX($F$5:$F$64,MATCH(D13,$D$5:$D$64,0))</f>
        <v>0.0014814814814814864</v>
      </c>
    </row>
    <row r="14" spans="1:9" s="10" customFormat="1" ht="15" customHeight="1">
      <c r="A14" s="12">
        <v>10</v>
      </c>
      <c r="B14" s="57" t="s">
        <v>44</v>
      </c>
      <c r="C14" s="60"/>
      <c r="D14" s="12" t="s">
        <v>17</v>
      </c>
      <c r="E14" s="32" t="s">
        <v>32</v>
      </c>
      <c r="F14" s="50">
        <v>0.027037037037037037</v>
      </c>
      <c r="G14" s="12" t="str">
        <f t="shared" si="0"/>
        <v>4.03/km</v>
      </c>
      <c r="H14" s="13">
        <f t="shared" si="1"/>
        <v>0.003842592592592592</v>
      </c>
      <c r="I14" s="13">
        <f>F14-INDEX($F$5:$F$64,MATCH(D14,$D$5:$D$64,0))</f>
        <v>0</v>
      </c>
    </row>
    <row r="15" spans="1:9" s="10" customFormat="1" ht="15" customHeight="1">
      <c r="A15" s="12">
        <v>11</v>
      </c>
      <c r="B15" s="57" t="s">
        <v>45</v>
      </c>
      <c r="C15" s="60"/>
      <c r="D15" s="12" t="s">
        <v>14</v>
      </c>
      <c r="E15" s="32" t="s">
        <v>32</v>
      </c>
      <c r="F15" s="50">
        <v>0.02736111111111111</v>
      </c>
      <c r="G15" s="12" t="str">
        <f t="shared" si="0"/>
        <v>4.06/km</v>
      </c>
      <c r="H15" s="13">
        <f t="shared" si="1"/>
        <v>0.004166666666666666</v>
      </c>
      <c r="I15" s="13">
        <f>F15-INDEX($F$5:$F$64,MATCH(D15,$D$5:$D$64,0))</f>
        <v>0.00210648148148148</v>
      </c>
    </row>
    <row r="16" spans="1:9" s="10" customFormat="1" ht="15" customHeight="1">
      <c r="A16" s="12">
        <v>12</v>
      </c>
      <c r="B16" s="57" t="s">
        <v>46</v>
      </c>
      <c r="C16" s="60"/>
      <c r="D16" s="12" t="s">
        <v>17</v>
      </c>
      <c r="E16" s="32" t="s">
        <v>32</v>
      </c>
      <c r="F16" s="50">
        <v>0.027511574074074074</v>
      </c>
      <c r="G16" s="12" t="str">
        <f t="shared" si="0"/>
        <v>4.08/km</v>
      </c>
      <c r="H16" s="13">
        <f t="shared" si="1"/>
        <v>0.004317129629629629</v>
      </c>
      <c r="I16" s="13">
        <f>F16-INDEX($F$5:$F$64,MATCH(D16,$D$5:$D$64,0))</f>
        <v>0.0004745370370370372</v>
      </c>
    </row>
    <row r="17" spans="1:9" s="10" customFormat="1" ht="15" customHeight="1">
      <c r="A17" s="12">
        <v>13</v>
      </c>
      <c r="B17" s="57" t="s">
        <v>47</v>
      </c>
      <c r="C17" s="60"/>
      <c r="D17" s="12" t="s">
        <v>14</v>
      </c>
      <c r="E17" s="32" t="s">
        <v>36</v>
      </c>
      <c r="F17" s="50">
        <v>0.027511574074074074</v>
      </c>
      <c r="G17" s="12" t="str">
        <f t="shared" si="0"/>
        <v>4.08/km</v>
      </c>
      <c r="H17" s="13">
        <f t="shared" si="1"/>
        <v>0.004317129629629629</v>
      </c>
      <c r="I17" s="13">
        <f>F17-INDEX($F$5:$F$64,MATCH(D17,$D$5:$D$64,0))</f>
        <v>0.0022569444444444434</v>
      </c>
    </row>
    <row r="18" spans="1:9" s="10" customFormat="1" ht="15" customHeight="1">
      <c r="A18" s="12">
        <v>14</v>
      </c>
      <c r="B18" s="57" t="s">
        <v>48</v>
      </c>
      <c r="C18" s="60"/>
      <c r="D18" s="12" t="s">
        <v>20</v>
      </c>
      <c r="E18" s="32" t="s">
        <v>49</v>
      </c>
      <c r="F18" s="50">
        <v>0.028784722222222225</v>
      </c>
      <c r="G18" s="12" t="str">
        <f t="shared" si="0"/>
        <v>4.19/km</v>
      </c>
      <c r="H18" s="13">
        <f t="shared" si="1"/>
        <v>0.005590277777777781</v>
      </c>
      <c r="I18" s="13">
        <f>F18-INDEX($F$5:$F$64,MATCH(D18,$D$5:$D$64,0))</f>
        <v>0.0038310185185185253</v>
      </c>
    </row>
    <row r="19" spans="1:9" s="10" customFormat="1" ht="15" customHeight="1">
      <c r="A19" s="12">
        <v>15</v>
      </c>
      <c r="B19" s="57" t="s">
        <v>50</v>
      </c>
      <c r="C19" s="60"/>
      <c r="D19" s="12" t="s">
        <v>21</v>
      </c>
      <c r="E19" s="32" t="s">
        <v>51</v>
      </c>
      <c r="F19" s="50">
        <v>0.028819444444444443</v>
      </c>
      <c r="G19" s="12" t="str">
        <f t="shared" si="0"/>
        <v>4.19/km</v>
      </c>
      <c r="H19" s="13">
        <f t="shared" si="1"/>
        <v>0.005624999999999998</v>
      </c>
      <c r="I19" s="13">
        <f>F19-INDEX($F$5:$F$64,MATCH(D19,$D$5:$D$64,0))</f>
        <v>0</v>
      </c>
    </row>
    <row r="20" spans="1:9" s="10" customFormat="1" ht="15" customHeight="1">
      <c r="A20" s="12">
        <v>16</v>
      </c>
      <c r="B20" s="57" t="s">
        <v>52</v>
      </c>
      <c r="C20" s="60"/>
      <c r="D20" s="12" t="s">
        <v>14</v>
      </c>
      <c r="E20" s="32" t="s">
        <v>53</v>
      </c>
      <c r="F20" s="50">
        <v>0.0296412037037037</v>
      </c>
      <c r="G20" s="12" t="str">
        <f t="shared" si="0"/>
        <v>4.27/km</v>
      </c>
      <c r="H20" s="13">
        <f t="shared" si="1"/>
        <v>0.006446759259259256</v>
      </c>
      <c r="I20" s="13">
        <f>F20-INDEX($F$5:$F$64,MATCH(D20,$D$5:$D$64,0))</f>
        <v>0.0043865740740740705</v>
      </c>
    </row>
    <row r="21" spans="1:9" ht="15" customHeight="1">
      <c r="A21" s="12">
        <v>17</v>
      </c>
      <c r="B21" s="57" t="s">
        <v>54</v>
      </c>
      <c r="C21" s="60"/>
      <c r="D21" s="12" t="s">
        <v>18</v>
      </c>
      <c r="E21" s="32" t="s">
        <v>55</v>
      </c>
      <c r="F21" s="50">
        <v>0.029780092592592594</v>
      </c>
      <c r="G21" s="12" t="str">
        <f t="shared" si="0"/>
        <v>4.28/km</v>
      </c>
      <c r="H21" s="13">
        <f t="shared" si="1"/>
        <v>0.0065856481481481495</v>
      </c>
      <c r="I21" s="13">
        <f>F21-INDEX($F$5:$F$64,MATCH(D21,$D$5:$D$64,0))</f>
        <v>0.004282407407407405</v>
      </c>
    </row>
    <row r="22" spans="1:9" ht="15" customHeight="1">
      <c r="A22" s="12">
        <v>18</v>
      </c>
      <c r="B22" s="57" t="s">
        <v>56</v>
      </c>
      <c r="C22" s="60"/>
      <c r="D22" s="12" t="s">
        <v>18</v>
      </c>
      <c r="E22" s="32" t="s">
        <v>57</v>
      </c>
      <c r="F22" s="50">
        <v>0.029965277777777775</v>
      </c>
      <c r="G22" s="12" t="str">
        <f aca="true" t="shared" si="2" ref="G22:G32">TEXT(INT((HOUR(F22)*3600+MINUTE(F22)*60+SECOND(F22))/$I$3/60),"0")&amp;"."&amp;TEXT(MOD((HOUR(F22)*3600+MINUTE(F22)*60+SECOND(F22))/$I$3,60),"00")&amp;"/km"</f>
        <v>4.30/km</v>
      </c>
      <c r="H22" s="13">
        <f aca="true" t="shared" si="3" ref="H22:H32">F22-$F$5</f>
        <v>0.00677083333333333</v>
      </c>
      <c r="I22" s="13">
        <f>F22-INDEX($F$5:$F$64,MATCH(D22,$D$5:$D$64,0))</f>
        <v>0.0044675925925925855</v>
      </c>
    </row>
    <row r="23" spans="1:9" ht="15" customHeight="1">
      <c r="A23" s="12">
        <v>19</v>
      </c>
      <c r="B23" s="57" t="s">
        <v>58</v>
      </c>
      <c r="C23" s="60"/>
      <c r="D23" s="12" t="s">
        <v>18</v>
      </c>
      <c r="E23" s="32" t="s">
        <v>59</v>
      </c>
      <c r="F23" s="50">
        <v>0.030648148148148147</v>
      </c>
      <c r="G23" s="12" t="str">
        <f t="shared" si="2"/>
        <v>4.36/km</v>
      </c>
      <c r="H23" s="13">
        <f t="shared" si="3"/>
        <v>0.007453703703703702</v>
      </c>
      <c r="I23" s="13">
        <f>F23-INDEX($F$5:$F$64,MATCH(D23,$D$5:$D$64,0))</f>
        <v>0.005150462962962957</v>
      </c>
    </row>
    <row r="24" spans="1:9" ht="15" customHeight="1">
      <c r="A24" s="12">
        <v>20</v>
      </c>
      <c r="B24" s="57" t="s">
        <v>60</v>
      </c>
      <c r="C24" s="60"/>
      <c r="D24" s="12" t="s">
        <v>21</v>
      </c>
      <c r="E24" s="32" t="s">
        <v>55</v>
      </c>
      <c r="F24" s="50">
        <v>0.03078703703703704</v>
      </c>
      <c r="G24" s="12" t="str">
        <f t="shared" si="2"/>
        <v>4.37/km</v>
      </c>
      <c r="H24" s="13">
        <f t="shared" si="3"/>
        <v>0.007592592592592595</v>
      </c>
      <c r="I24" s="13">
        <f>F24-INDEX($F$5:$F$64,MATCH(D24,$D$5:$D$64,0))</f>
        <v>0.001967592592592597</v>
      </c>
    </row>
    <row r="25" spans="1:9" ht="15" customHeight="1">
      <c r="A25" s="12">
        <v>21</v>
      </c>
      <c r="B25" s="57" t="s">
        <v>61</v>
      </c>
      <c r="C25" s="60"/>
      <c r="D25" s="12" t="s">
        <v>28</v>
      </c>
      <c r="E25" s="32" t="s">
        <v>62</v>
      </c>
      <c r="F25" s="50">
        <v>0.031608796296296295</v>
      </c>
      <c r="G25" s="12" t="str">
        <f t="shared" si="2"/>
        <v>4.44/km</v>
      </c>
      <c r="H25" s="13">
        <f t="shared" si="3"/>
        <v>0.00841435185185185</v>
      </c>
      <c r="I25" s="13">
        <f>F25-INDEX($F$5:$F$64,MATCH(D25,$D$5:$D$64,0))</f>
        <v>0</v>
      </c>
    </row>
    <row r="26" spans="1:9" ht="15" customHeight="1">
      <c r="A26" s="12">
        <v>22</v>
      </c>
      <c r="B26" s="57" t="s">
        <v>63</v>
      </c>
      <c r="C26" s="60"/>
      <c r="D26" s="12" t="s">
        <v>20</v>
      </c>
      <c r="E26" s="32" t="s">
        <v>64</v>
      </c>
      <c r="F26" s="50">
        <v>0.03177083333333333</v>
      </c>
      <c r="G26" s="12" t="str">
        <f t="shared" si="2"/>
        <v>4.46/km</v>
      </c>
      <c r="H26" s="13">
        <f t="shared" si="3"/>
        <v>0.008576388888888887</v>
      </c>
      <c r="I26" s="13">
        <f>F26-INDEX($F$5:$F$64,MATCH(D26,$D$5:$D$64,0))</f>
        <v>0.006817129629629631</v>
      </c>
    </row>
    <row r="27" spans="1:9" ht="15" customHeight="1">
      <c r="A27" s="12">
        <v>23</v>
      </c>
      <c r="B27" s="57" t="s">
        <v>65</v>
      </c>
      <c r="C27" s="60"/>
      <c r="D27" s="12" t="s">
        <v>28</v>
      </c>
      <c r="E27" s="32" t="s">
        <v>32</v>
      </c>
      <c r="F27" s="50">
        <v>0.031828703703703706</v>
      </c>
      <c r="G27" s="12" t="str">
        <f t="shared" si="2"/>
        <v>4.46/km</v>
      </c>
      <c r="H27" s="13">
        <f t="shared" si="3"/>
        <v>0.008634259259259262</v>
      </c>
      <c r="I27" s="13">
        <f>F27-INDEX($F$5:$F$64,MATCH(D27,$D$5:$D$64,0))</f>
        <v>0.00021990740740741171</v>
      </c>
    </row>
    <row r="28" spans="1:9" ht="15" customHeight="1">
      <c r="A28" s="12">
        <v>24</v>
      </c>
      <c r="B28" s="57" t="s">
        <v>66</v>
      </c>
      <c r="C28" s="60"/>
      <c r="D28" s="12" t="s">
        <v>22</v>
      </c>
      <c r="E28" s="32" t="s">
        <v>49</v>
      </c>
      <c r="F28" s="50">
        <v>0.031828703703703706</v>
      </c>
      <c r="G28" s="12" t="str">
        <f t="shared" si="2"/>
        <v>4.46/km</v>
      </c>
      <c r="H28" s="13">
        <f t="shared" si="3"/>
        <v>0.008634259259259262</v>
      </c>
      <c r="I28" s="13">
        <f>F28-INDEX($F$5:$F$64,MATCH(D28,$D$5:$D$64,0))</f>
        <v>0</v>
      </c>
    </row>
    <row r="29" spans="1:9" ht="15" customHeight="1">
      <c r="A29" s="12">
        <v>25</v>
      </c>
      <c r="B29" s="57" t="s">
        <v>67</v>
      </c>
      <c r="C29" s="60"/>
      <c r="D29" s="12" t="s">
        <v>18</v>
      </c>
      <c r="E29" s="32" t="s">
        <v>53</v>
      </c>
      <c r="F29" s="50">
        <v>0.03238425925925926</v>
      </c>
      <c r="G29" s="12" t="str">
        <f t="shared" si="2"/>
        <v>4.51/km</v>
      </c>
      <c r="H29" s="13">
        <f t="shared" si="3"/>
        <v>0.009189814814814814</v>
      </c>
      <c r="I29" s="13">
        <f>F29-INDEX($F$5:$F$64,MATCH(D29,$D$5:$D$64,0))</f>
        <v>0.006886574074074069</v>
      </c>
    </row>
    <row r="30" spans="1:9" ht="15" customHeight="1">
      <c r="A30" s="12">
        <v>26</v>
      </c>
      <c r="B30" s="57" t="s">
        <v>68</v>
      </c>
      <c r="C30" s="60"/>
      <c r="D30" s="12" t="s">
        <v>22</v>
      </c>
      <c r="E30" s="32" t="s">
        <v>34</v>
      </c>
      <c r="F30" s="50">
        <v>0.03238425925925926</v>
      </c>
      <c r="G30" s="12" t="str">
        <f t="shared" si="2"/>
        <v>4.51/km</v>
      </c>
      <c r="H30" s="13">
        <f t="shared" si="3"/>
        <v>0.009189814814814814</v>
      </c>
      <c r="I30" s="13">
        <f>F30-INDEX($F$5:$F$64,MATCH(D30,$D$5:$D$64,0))</f>
        <v>0.0005555555555555522</v>
      </c>
    </row>
    <row r="31" spans="1:9" ht="15" customHeight="1">
      <c r="A31" s="12">
        <v>27</v>
      </c>
      <c r="B31" s="57" t="s">
        <v>69</v>
      </c>
      <c r="C31" s="60"/>
      <c r="D31" s="12" t="s">
        <v>26</v>
      </c>
      <c r="E31" s="32" t="s">
        <v>70</v>
      </c>
      <c r="F31" s="50">
        <v>0.03283564814814815</v>
      </c>
      <c r="G31" s="12" t="str">
        <f t="shared" si="2"/>
        <v>4.56/km</v>
      </c>
      <c r="H31" s="13">
        <f t="shared" si="3"/>
        <v>0.009641203703703704</v>
      </c>
      <c r="I31" s="13">
        <f>F31-INDEX($F$5:$F$64,MATCH(D31,$D$5:$D$64,0))</f>
        <v>0</v>
      </c>
    </row>
    <row r="32" spans="1:9" ht="15" customHeight="1">
      <c r="A32" s="12">
        <v>28</v>
      </c>
      <c r="B32" s="57" t="s">
        <v>71</v>
      </c>
      <c r="C32" s="60"/>
      <c r="D32" s="12" t="s">
        <v>14</v>
      </c>
      <c r="E32" s="32" t="s">
        <v>11</v>
      </c>
      <c r="F32" s="50">
        <v>0.03311342592592593</v>
      </c>
      <c r="G32" s="12" t="str">
        <f t="shared" si="2"/>
        <v>4.58/km</v>
      </c>
      <c r="H32" s="13">
        <f t="shared" si="3"/>
        <v>0.009918981481481483</v>
      </c>
      <c r="I32" s="13">
        <f>F32-INDEX($F$5:$F$64,MATCH(D32,$D$5:$D$64,0))</f>
        <v>0.007858796296296298</v>
      </c>
    </row>
    <row r="33" spans="1:9" ht="15" customHeight="1">
      <c r="A33" s="29">
        <v>29</v>
      </c>
      <c r="B33" s="62" t="s">
        <v>72</v>
      </c>
      <c r="C33" s="63"/>
      <c r="D33" s="29" t="s">
        <v>26</v>
      </c>
      <c r="E33" s="33" t="s">
        <v>12</v>
      </c>
      <c r="F33" s="55">
        <v>0.03375</v>
      </c>
      <c r="G33" s="29" t="str">
        <f aca="true" t="shared" si="4" ref="G33:G42">TEXT(INT((HOUR(F33)*3600+MINUTE(F33)*60+SECOND(F33))/$I$3/60),"0")&amp;"."&amp;TEXT(MOD((HOUR(F33)*3600+MINUTE(F33)*60+SECOND(F33))/$I$3,60),"00")&amp;"/km"</f>
        <v>5.04/km</v>
      </c>
      <c r="H33" s="28">
        <f aca="true" t="shared" si="5" ref="H33:H42">F33-$F$5</f>
        <v>0.010555555555555558</v>
      </c>
      <c r="I33" s="28">
        <f>F33-INDEX($F$5:$F$64,MATCH(D33,$D$5:$D$64,0))</f>
        <v>0.0009143518518518537</v>
      </c>
    </row>
    <row r="34" spans="1:9" ht="15" customHeight="1">
      <c r="A34" s="12">
        <v>30</v>
      </c>
      <c r="B34" s="57" t="s">
        <v>73</v>
      </c>
      <c r="C34" s="60"/>
      <c r="D34" s="12" t="s">
        <v>25</v>
      </c>
      <c r="E34" s="32" t="s">
        <v>57</v>
      </c>
      <c r="F34" s="50">
        <v>0.0347337962962963</v>
      </c>
      <c r="G34" s="12" t="str">
        <f t="shared" si="4"/>
        <v>5.13/km</v>
      </c>
      <c r="H34" s="13">
        <f t="shared" si="5"/>
        <v>0.011539351851851853</v>
      </c>
      <c r="I34" s="13">
        <f>F34-INDEX($F$5:$F$64,MATCH(D34,$D$5:$D$64,0))</f>
        <v>0</v>
      </c>
    </row>
    <row r="35" spans="1:9" ht="15" customHeight="1">
      <c r="A35" s="12">
        <v>31</v>
      </c>
      <c r="B35" s="57" t="s">
        <v>74</v>
      </c>
      <c r="C35" s="60"/>
      <c r="D35" s="12" t="s">
        <v>15</v>
      </c>
      <c r="E35" s="32" t="s">
        <v>75</v>
      </c>
      <c r="F35" s="50">
        <v>0.034756944444444444</v>
      </c>
      <c r="G35" s="12" t="str">
        <f t="shared" si="4"/>
        <v>5.13/km</v>
      </c>
      <c r="H35" s="13">
        <f t="shared" si="5"/>
        <v>0.0115625</v>
      </c>
      <c r="I35" s="13">
        <f>F35-INDEX($F$5:$F$64,MATCH(D35,$D$5:$D$64,0))</f>
        <v>0.0115625</v>
      </c>
    </row>
    <row r="36" spans="1:9" ht="15" customHeight="1">
      <c r="A36" s="12">
        <v>32</v>
      </c>
      <c r="B36" s="57" t="s">
        <v>76</v>
      </c>
      <c r="C36" s="60"/>
      <c r="D36" s="12" t="s">
        <v>22</v>
      </c>
      <c r="E36" s="32" t="s">
        <v>53</v>
      </c>
      <c r="F36" s="50">
        <v>0.035451388888888886</v>
      </c>
      <c r="G36" s="12" t="str">
        <f t="shared" si="4"/>
        <v>5.19/km</v>
      </c>
      <c r="H36" s="13">
        <f t="shared" si="5"/>
        <v>0.012256944444444442</v>
      </c>
      <c r="I36" s="13">
        <f>F36-INDEX($F$5:$F$64,MATCH(D36,$D$5:$D$64,0))</f>
        <v>0.00362268518518518</v>
      </c>
    </row>
    <row r="37" spans="1:9" ht="15" customHeight="1">
      <c r="A37" s="12">
        <v>33</v>
      </c>
      <c r="B37" s="57" t="s">
        <v>77</v>
      </c>
      <c r="C37" s="60"/>
      <c r="D37" s="12" t="s">
        <v>20</v>
      </c>
      <c r="E37" s="32" t="s">
        <v>49</v>
      </c>
      <c r="F37" s="50">
        <v>0.03684027777777778</v>
      </c>
      <c r="G37" s="12" t="str">
        <f t="shared" si="4"/>
        <v>5.32/km</v>
      </c>
      <c r="H37" s="13">
        <f t="shared" si="5"/>
        <v>0.013645833333333333</v>
      </c>
      <c r="I37" s="13">
        <f>F37-INDEX($F$5:$F$64,MATCH(D37,$D$5:$D$64,0))</f>
        <v>0.011886574074074077</v>
      </c>
    </row>
    <row r="38" spans="1:9" ht="15" customHeight="1">
      <c r="A38" s="12">
        <v>34</v>
      </c>
      <c r="B38" s="57" t="s">
        <v>78</v>
      </c>
      <c r="C38" s="60"/>
      <c r="D38" s="12" t="s">
        <v>28</v>
      </c>
      <c r="E38" s="32" t="s">
        <v>49</v>
      </c>
      <c r="F38" s="50">
        <v>0.03684027777777778</v>
      </c>
      <c r="G38" s="12" t="str">
        <f t="shared" si="4"/>
        <v>5.32/km</v>
      </c>
      <c r="H38" s="13">
        <f t="shared" si="5"/>
        <v>0.013645833333333333</v>
      </c>
      <c r="I38" s="13">
        <f>F38-INDEX($F$5:$F$64,MATCH(D38,$D$5:$D$64,0))</f>
        <v>0.005231481481481483</v>
      </c>
    </row>
    <row r="39" spans="1:9" ht="15" customHeight="1">
      <c r="A39" s="12">
        <v>35</v>
      </c>
      <c r="B39" s="57" t="s">
        <v>79</v>
      </c>
      <c r="C39" s="60"/>
      <c r="D39" s="12" t="s">
        <v>19</v>
      </c>
      <c r="E39" s="32" t="s">
        <v>16</v>
      </c>
      <c r="F39" s="50">
        <v>0.03715277777777778</v>
      </c>
      <c r="G39" s="12" t="str">
        <f t="shared" si="4"/>
        <v>5.34/km</v>
      </c>
      <c r="H39" s="13">
        <f t="shared" si="5"/>
        <v>0.013958333333333333</v>
      </c>
      <c r="I39" s="13">
        <f>F39-INDEX($F$5:$F$64,MATCH(D39,$D$5:$D$64,0))</f>
        <v>0</v>
      </c>
    </row>
    <row r="40" spans="1:9" ht="15" customHeight="1">
      <c r="A40" s="12">
        <v>36</v>
      </c>
      <c r="B40" s="57" t="s">
        <v>80</v>
      </c>
      <c r="C40" s="60"/>
      <c r="D40" s="12" t="s">
        <v>18</v>
      </c>
      <c r="E40" s="32" t="s">
        <v>16</v>
      </c>
      <c r="F40" s="50">
        <v>0.03715277777777778</v>
      </c>
      <c r="G40" s="12" t="str">
        <f t="shared" si="4"/>
        <v>5.34/km</v>
      </c>
      <c r="H40" s="13">
        <f t="shared" si="5"/>
        <v>0.013958333333333333</v>
      </c>
      <c r="I40" s="13">
        <f>F40-INDEX($F$5:$F$64,MATCH(D40,$D$5:$D$64,0))</f>
        <v>0.011655092592592588</v>
      </c>
    </row>
    <row r="41" spans="1:9" ht="15" customHeight="1">
      <c r="A41" s="12">
        <v>37</v>
      </c>
      <c r="B41" s="57" t="s">
        <v>81</v>
      </c>
      <c r="C41" s="60"/>
      <c r="D41" s="12" t="s">
        <v>22</v>
      </c>
      <c r="E41" s="32" t="s">
        <v>51</v>
      </c>
      <c r="F41" s="50">
        <v>0.04052083333333333</v>
      </c>
      <c r="G41" s="12" t="str">
        <f t="shared" si="4"/>
        <v>6.05/km</v>
      </c>
      <c r="H41" s="13">
        <f t="shared" si="5"/>
        <v>0.017326388888888888</v>
      </c>
      <c r="I41" s="13">
        <f>F41-INDEX($F$5:$F$64,MATCH(D41,$D$5:$D$64,0))</f>
        <v>0.008692129629629626</v>
      </c>
    </row>
    <row r="42" spans="1:9" ht="15" customHeight="1">
      <c r="A42" s="12">
        <v>38</v>
      </c>
      <c r="B42" s="57" t="s">
        <v>82</v>
      </c>
      <c r="C42" s="60"/>
      <c r="D42" s="12" t="s">
        <v>27</v>
      </c>
      <c r="E42" s="32" t="s">
        <v>53</v>
      </c>
      <c r="F42" s="50">
        <v>0.04483796296296296</v>
      </c>
      <c r="G42" s="12" t="str">
        <f t="shared" si="4"/>
        <v>6.44/km</v>
      </c>
      <c r="H42" s="13">
        <f t="shared" si="5"/>
        <v>0.021643518518518517</v>
      </c>
      <c r="I42" s="13">
        <f>F42-INDEX($F$5:$F$64,MATCH(D42,$D$5:$D$64,0))</f>
        <v>0</v>
      </c>
    </row>
    <row r="43" spans="1:9" ht="15" customHeight="1">
      <c r="A43" s="12">
        <v>39</v>
      </c>
      <c r="B43" s="57" t="s">
        <v>83</v>
      </c>
      <c r="C43" s="60"/>
      <c r="D43" s="12" t="s">
        <v>27</v>
      </c>
      <c r="E43" s="32" t="s">
        <v>29</v>
      </c>
      <c r="F43" s="50">
        <v>0.04582175925925926</v>
      </c>
      <c r="G43" s="12" t="str">
        <f>TEXT(INT((HOUR(F43)*3600+MINUTE(F43)*60+SECOND(F43))/$I$3/60),"0")&amp;"."&amp;TEXT(MOD((HOUR(F43)*3600+MINUTE(F43)*60+SECOND(F43))/$I$3,60),"00")&amp;"/km"</f>
        <v>6.52/km</v>
      </c>
      <c r="H43" s="13">
        <f>F43-$F$5</f>
        <v>0.02262731481481482</v>
      </c>
      <c r="I43" s="13">
        <f>F43-INDEX($F$5:$F$64,MATCH(D43,$D$5:$D$64,0))</f>
        <v>0.000983796296296302</v>
      </c>
    </row>
    <row r="44" spans="1:9" ht="15" customHeight="1">
      <c r="A44" s="12">
        <v>40</v>
      </c>
      <c r="B44" s="57" t="s">
        <v>84</v>
      </c>
      <c r="C44" s="60"/>
      <c r="D44" s="12" t="s">
        <v>85</v>
      </c>
      <c r="E44" s="32" t="s">
        <v>86</v>
      </c>
      <c r="F44" s="50">
        <v>0.045995370370370374</v>
      </c>
      <c r="G44" s="12" t="str">
        <f>TEXT(INT((HOUR(F44)*3600+MINUTE(F44)*60+SECOND(F44))/$I$3/60),"0")&amp;"."&amp;TEXT(MOD((HOUR(F44)*3600+MINUTE(F44)*60+SECOND(F44))/$I$3,60),"00")&amp;"/km"</f>
        <v>6.54/km</v>
      </c>
      <c r="H44" s="13">
        <f>F44-$F$5</f>
        <v>0.02280092592592593</v>
      </c>
      <c r="I44" s="13">
        <f>F44-INDEX($F$5:$F$64,MATCH(D44,$D$5:$D$64,0))</f>
        <v>0</v>
      </c>
    </row>
    <row r="45" spans="1:9" ht="15" customHeight="1">
      <c r="A45" s="12">
        <v>41</v>
      </c>
      <c r="B45" s="57" t="s">
        <v>87</v>
      </c>
      <c r="C45" s="60"/>
      <c r="D45" s="12" t="s">
        <v>85</v>
      </c>
      <c r="E45" s="32" t="s">
        <v>53</v>
      </c>
      <c r="F45" s="50">
        <v>0.04652777777777778</v>
      </c>
      <c r="G45" s="12" t="str">
        <f>TEXT(INT((HOUR(F45)*3600+MINUTE(F45)*60+SECOND(F45))/$I$3/60),"0")&amp;"."&amp;TEXT(MOD((HOUR(F45)*3600+MINUTE(F45)*60+SECOND(F45))/$I$3,60),"00")&amp;"/km"</f>
        <v>6.59/km</v>
      </c>
      <c r="H45" s="13">
        <f>F45-$F$5</f>
        <v>0.023333333333333334</v>
      </c>
      <c r="I45" s="13">
        <f>F45-INDEX($F$5:$F$64,MATCH(D45,$D$5:$D$64,0))</f>
        <v>0.000532407407407405</v>
      </c>
    </row>
    <row r="46" spans="1:9" ht="15" customHeight="1">
      <c r="A46" s="51">
        <v>42</v>
      </c>
      <c r="B46" s="58" t="s">
        <v>88</v>
      </c>
      <c r="C46" s="61"/>
      <c r="D46" s="51" t="s">
        <v>23</v>
      </c>
      <c r="E46" s="52" t="s">
        <v>59</v>
      </c>
      <c r="F46" s="53">
        <v>0.0465625</v>
      </c>
      <c r="G46" s="51" t="str">
        <f>TEXT(INT((HOUR(F46)*3600+MINUTE(F46)*60+SECOND(F46))/$I$3/60),"0")&amp;"."&amp;TEXT(MOD((HOUR(F46)*3600+MINUTE(F46)*60+SECOND(F46))/$I$3,60),"00")&amp;"/km"</f>
        <v>6.59/km</v>
      </c>
      <c r="H46" s="54">
        <f>F46-$F$5</f>
        <v>0.023368055555555555</v>
      </c>
      <c r="I46" s="54">
        <f>F46-INDEX($F$5:$F$64,MATCH(D46,$D$5:$D$64,0))</f>
        <v>0</v>
      </c>
    </row>
  </sheetData>
  <sheetProtection/>
  <autoFilter ref="A4:I4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4" t="str">
        <f>Individuale!A1</f>
        <v>Trofeo Mondo Riabilitazione</v>
      </c>
      <c r="B1" s="45"/>
      <c r="C1" s="46"/>
    </row>
    <row r="2" spans="1:3" ht="24" customHeight="1">
      <c r="A2" s="47" t="str">
        <f>Individuale!A2</f>
        <v>1ª edizione</v>
      </c>
      <c r="B2" s="47"/>
      <c r="C2" s="47"/>
    </row>
    <row r="3" spans="1:3" ht="24" customHeight="1">
      <c r="A3" s="48" t="str">
        <f>Individuale!A3</f>
        <v>Rieti (RI) Italia - Domenica 13/11/2016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3">
        <v>1</v>
      </c>
      <c r="B5" s="24" t="s">
        <v>32</v>
      </c>
      <c r="C5" s="25">
        <v>5</v>
      </c>
    </row>
    <row r="6" spans="1:3" ht="15" customHeight="1">
      <c r="A6" s="19">
        <v>2</v>
      </c>
      <c r="B6" s="20" t="s">
        <v>53</v>
      </c>
      <c r="C6" s="26">
        <v>5</v>
      </c>
    </row>
    <row r="7" spans="1:3" ht="15" customHeight="1">
      <c r="A7" s="19">
        <v>3</v>
      </c>
      <c r="B7" s="20" t="s">
        <v>49</v>
      </c>
      <c r="C7" s="26">
        <v>4</v>
      </c>
    </row>
    <row r="8" spans="1:3" ht="15" customHeight="1">
      <c r="A8" s="19">
        <v>4</v>
      </c>
      <c r="B8" s="20" t="s">
        <v>36</v>
      </c>
      <c r="C8" s="26">
        <v>4</v>
      </c>
    </row>
    <row r="9" spans="1:3" ht="15" customHeight="1">
      <c r="A9" s="19">
        <v>5</v>
      </c>
      <c r="B9" s="20" t="s">
        <v>11</v>
      </c>
      <c r="C9" s="26">
        <v>3</v>
      </c>
    </row>
    <row r="10" spans="1:3" ht="15" customHeight="1">
      <c r="A10" s="19">
        <v>6</v>
      </c>
      <c r="B10" s="20" t="s">
        <v>34</v>
      </c>
      <c r="C10" s="26">
        <v>2</v>
      </c>
    </row>
    <row r="11" spans="1:3" ht="15" customHeight="1">
      <c r="A11" s="19">
        <v>7</v>
      </c>
      <c r="B11" s="20" t="s">
        <v>59</v>
      </c>
      <c r="C11" s="26">
        <v>2</v>
      </c>
    </row>
    <row r="12" spans="1:3" ht="15" customHeight="1">
      <c r="A12" s="19">
        <v>8</v>
      </c>
      <c r="B12" s="20" t="s">
        <v>55</v>
      </c>
      <c r="C12" s="26">
        <v>2</v>
      </c>
    </row>
    <row r="13" spans="1:3" ht="15" customHeight="1">
      <c r="A13" s="19">
        <v>9</v>
      </c>
      <c r="B13" s="20" t="s">
        <v>57</v>
      </c>
      <c r="C13" s="26">
        <v>2</v>
      </c>
    </row>
    <row r="14" spans="1:3" ht="15" customHeight="1">
      <c r="A14" s="19">
        <v>10</v>
      </c>
      <c r="B14" s="20" t="s">
        <v>51</v>
      </c>
      <c r="C14" s="26">
        <v>2</v>
      </c>
    </row>
    <row r="15" spans="1:3" ht="15" customHeight="1">
      <c r="A15" s="19">
        <v>11</v>
      </c>
      <c r="B15" s="20" t="s">
        <v>16</v>
      </c>
      <c r="C15" s="26">
        <v>2</v>
      </c>
    </row>
    <row r="16" spans="1:3" ht="15" customHeight="1">
      <c r="A16" s="19">
        <v>12</v>
      </c>
      <c r="B16" s="20" t="s">
        <v>29</v>
      </c>
      <c r="C16" s="26">
        <v>1</v>
      </c>
    </row>
    <row r="17" spans="1:3" ht="15" customHeight="1">
      <c r="A17" s="19">
        <v>13</v>
      </c>
      <c r="B17" s="20" t="s">
        <v>38</v>
      </c>
      <c r="C17" s="26">
        <v>1</v>
      </c>
    </row>
    <row r="18" spans="1:3" ht="15" customHeight="1">
      <c r="A18" s="34">
        <v>14</v>
      </c>
      <c r="B18" s="35" t="s">
        <v>12</v>
      </c>
      <c r="C18" s="30">
        <v>1</v>
      </c>
    </row>
    <row r="19" spans="1:3" ht="15" customHeight="1">
      <c r="A19" s="19">
        <v>15</v>
      </c>
      <c r="B19" s="20" t="s">
        <v>64</v>
      </c>
      <c r="C19" s="26">
        <v>1</v>
      </c>
    </row>
    <row r="20" spans="1:3" ht="15" customHeight="1">
      <c r="A20" s="19">
        <v>16</v>
      </c>
      <c r="B20" s="20" t="s">
        <v>24</v>
      </c>
      <c r="C20" s="26">
        <v>1</v>
      </c>
    </row>
    <row r="21" spans="1:3" ht="15" customHeight="1">
      <c r="A21" s="19">
        <v>17</v>
      </c>
      <c r="B21" s="20" t="s">
        <v>62</v>
      </c>
      <c r="C21" s="26">
        <v>1</v>
      </c>
    </row>
    <row r="22" spans="1:3" ht="15" customHeight="1">
      <c r="A22" s="19">
        <v>18</v>
      </c>
      <c r="B22" s="20" t="s">
        <v>86</v>
      </c>
      <c r="C22" s="26">
        <v>1</v>
      </c>
    </row>
    <row r="23" spans="1:3" ht="15" customHeight="1">
      <c r="A23" s="19">
        <v>19</v>
      </c>
      <c r="B23" s="20" t="s">
        <v>70</v>
      </c>
      <c r="C23" s="26">
        <v>1</v>
      </c>
    </row>
    <row r="24" spans="1:3" ht="15" customHeight="1">
      <c r="A24" s="21">
        <v>20</v>
      </c>
      <c r="B24" s="22" t="s">
        <v>75</v>
      </c>
      <c r="C24" s="27">
        <v>1</v>
      </c>
    </row>
    <row r="25" ht="12.75">
      <c r="C25" s="2">
        <f>SUM(C5:C24)</f>
        <v>42</v>
      </c>
    </row>
  </sheetData>
  <sheetProtection/>
  <autoFilter ref="A4:C4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2016-11-16T21:31:23Z</dcterms:modified>
  <cp:category/>
  <cp:version/>
  <cp:contentType/>
  <cp:contentStatus/>
</cp:coreProperties>
</file>