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<sst xmlns="http://schemas.openxmlformats.org/spreadsheetml/2006/main" count="526" uniqueCount="293">
  <si>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</si>
  <si>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</si>
  <si>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</si>
  <si>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</si>
  <si>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</si>
  <si>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</si>
  <si>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</si>
  <si>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</si>
  <si>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</si>
  <si>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</si>
  <si>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</si>
  <si>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POLI GOLFO</t>
  </si>
  <si>
    <t>OLIMPIC MARINA</t>
  </si>
  <si>
    <t>ATLETICA MONTICELLANA</t>
  </si>
  <si>
    <t>A.S.D. ROCCAGORGA</t>
  </si>
  <si>
    <t>ATINA TRAIL RUNNER</t>
  </si>
  <si>
    <t>SORA RUNNERS CLUB</t>
  </si>
  <si>
    <t>ATL. CLUB NAUTICO GAETA</t>
  </si>
  <si>
    <t>APROCIS RUNNERS TEAM</t>
  </si>
  <si>
    <t>ATLETICA LATINA</t>
  </si>
  <si>
    <t>NUOVA PODISTICA LATINA</t>
  </si>
  <si>
    <t>A.S.D. PODISTICA SOLIDARIETA'</t>
  </si>
  <si>
    <t>ATL. CASTELLO SORA</t>
  </si>
  <si>
    <t>FITNES MONTELLO</t>
  </si>
  <si>
    <t>LATINA RUNNERS</t>
  </si>
  <si>
    <t>ATL. AMATORI FIAT CASSINO</t>
  </si>
  <si>
    <t>POL. CIOCIARA A. FAVA</t>
  </si>
  <si>
    <t>S.S. LAZIO ATL.</t>
  </si>
  <si>
    <t>Trofeo Pizzo e Punta di S.Silvestro 6ª edizione</t>
  </si>
  <si>
    <t>Gaeta (LT) Italia - Domenica 26/12/2010</t>
  </si>
  <si>
    <t>DE BLASIO</t>
  </si>
  <si>
    <t>CARLO</t>
  </si>
  <si>
    <t>M_A20</t>
  </si>
  <si>
    <t>ASI ATLETICA LATINA 80</t>
  </si>
  <si>
    <t>00:29:11</t>
  </si>
  <si>
    <t>BUCCILLI</t>
  </si>
  <si>
    <t>CARMINE</t>
  </si>
  <si>
    <t>00:29:26</t>
  </si>
  <si>
    <t>DENGUIR</t>
  </si>
  <si>
    <t>MOURAG</t>
  </si>
  <si>
    <t>M_E40</t>
  </si>
  <si>
    <t>PODISTICA APRILIA</t>
  </si>
  <si>
    <t>00:31:07</t>
  </si>
  <si>
    <t>LAVIOLA</t>
  </si>
  <si>
    <t>ANTONIO</t>
  </si>
  <si>
    <t>M_C30</t>
  </si>
  <si>
    <t>00:31:14</t>
  </si>
  <si>
    <t>GIORGIO</t>
  </si>
  <si>
    <t>FRANCO</t>
  </si>
  <si>
    <t>ATL. TRAINING</t>
  </si>
  <si>
    <t>00:31:17</t>
  </si>
  <si>
    <t>CUOZZO</t>
  </si>
  <si>
    <t>SERGIO</t>
  </si>
  <si>
    <t>M_D35</t>
  </si>
  <si>
    <t>00:31:50</t>
  </si>
  <si>
    <t>TERSIGNI</t>
  </si>
  <si>
    <t>ATTILIO</t>
  </si>
  <si>
    <t>00:32:17</t>
  </si>
  <si>
    <t>PARISI</t>
  </si>
  <si>
    <t>MAGNO ROBERTO</t>
  </si>
  <si>
    <t>M_F45</t>
  </si>
  <si>
    <t>00:32:19</t>
  </si>
  <si>
    <t>MARROCCO</t>
  </si>
  <si>
    <t>TONINO</t>
  </si>
  <si>
    <t>M_G50</t>
  </si>
  <si>
    <t>C. S. La Fontana Atletica</t>
  </si>
  <si>
    <t>00:32:23</t>
  </si>
  <si>
    <t>COIA</t>
  </si>
  <si>
    <t>00:32:54</t>
  </si>
  <si>
    <t>STOPPANI</t>
  </si>
  <si>
    <t>PAOLO</t>
  </si>
  <si>
    <t>Atletica Sabaudia</t>
  </si>
  <si>
    <t>00:33:32</t>
  </si>
  <si>
    <t>BUCCI</t>
  </si>
  <si>
    <t>GIUSEPPE</t>
  </si>
  <si>
    <t>M_H55</t>
  </si>
  <si>
    <t>GRUPPO SPORTIVO VIRTUS</t>
  </si>
  <si>
    <t>00:33:41</t>
  </si>
  <si>
    <t>D'ORSI</t>
  </si>
  <si>
    <t>ANTONIETTA</t>
  </si>
  <si>
    <t>W_UNICA</t>
  </si>
  <si>
    <t>CATERINO</t>
  </si>
  <si>
    <t>GIOVANNI</t>
  </si>
  <si>
    <t>00:34:11</t>
  </si>
  <si>
    <t>LISI</t>
  </si>
  <si>
    <t>00:34:32</t>
  </si>
  <si>
    <t>COZZOLINO</t>
  </si>
  <si>
    <t>00:34:39</t>
  </si>
  <si>
    <t>D'AMBROSIO</t>
  </si>
  <si>
    <t>MICHELE</t>
  </si>
  <si>
    <t>00:34:43</t>
  </si>
  <si>
    <t>MAISANO</t>
  </si>
  <si>
    <t>PETER PAN TRIATHLON CIRCOLO</t>
  </si>
  <si>
    <t>00:35:04</t>
  </si>
  <si>
    <t>D'ACCONE</t>
  </si>
  <si>
    <t>SALVATORE</t>
  </si>
  <si>
    <t>00:35:09</t>
  </si>
  <si>
    <t>BARILONE</t>
  </si>
  <si>
    <t>GIANFRANCO</t>
  </si>
  <si>
    <t>00:35:11</t>
  </si>
  <si>
    <t>NARDONE</t>
  </si>
  <si>
    <t>AMATORI LECCO</t>
  </si>
  <si>
    <t>00:35:12</t>
  </si>
  <si>
    <t>D'AGUANNO</t>
  </si>
  <si>
    <t>00:35:13</t>
  </si>
  <si>
    <t>PALADINO</t>
  </si>
  <si>
    <t>MAURIZIO</t>
  </si>
  <si>
    <t>00:35:15</t>
  </si>
  <si>
    <t>EVANGELISTA</t>
  </si>
  <si>
    <t>GIANNI</t>
  </si>
  <si>
    <t>00:35:16</t>
  </si>
  <si>
    <t>DI RIENZO</t>
  </si>
  <si>
    <t>NEMBO</t>
  </si>
  <si>
    <t>00:35:30</t>
  </si>
  <si>
    <t>VERARDI</t>
  </si>
  <si>
    <t>LUIGI</t>
  </si>
  <si>
    <t>00:35:35</t>
  </si>
  <si>
    <t>RICCARDERLI</t>
  </si>
  <si>
    <t>NICOLA</t>
  </si>
  <si>
    <t>00:35:44</t>
  </si>
  <si>
    <t>PALOMBI</t>
  </si>
  <si>
    <t>DOMENICO</t>
  </si>
  <si>
    <t>00:35:45</t>
  </si>
  <si>
    <t>FERRARO</t>
  </si>
  <si>
    <t>ANGELO</t>
  </si>
  <si>
    <t>SEZ. ATL. POLIZIA DI STATO</t>
  </si>
  <si>
    <t>00:35:53</t>
  </si>
  <si>
    <t>ZONZIN</t>
  </si>
  <si>
    <t>00:36:02</t>
  </si>
  <si>
    <t>ANTETOMASO</t>
  </si>
  <si>
    <t>ASI LATINA</t>
  </si>
  <si>
    <t>00:36:06</t>
  </si>
  <si>
    <t>NOVELLA</t>
  </si>
  <si>
    <t>FABIO</t>
  </si>
  <si>
    <t>00:36:14</t>
  </si>
  <si>
    <t>PANNONE</t>
  </si>
  <si>
    <t>00:36:21</t>
  </si>
  <si>
    <t>DI PRINCIPE</t>
  </si>
  <si>
    <t>PATRIZIA</t>
  </si>
  <si>
    <t>00:36:36</t>
  </si>
  <si>
    <t>FIORINI</t>
  </si>
  <si>
    <t>FELICE</t>
  </si>
  <si>
    <t>00:36:47</t>
  </si>
  <si>
    <t>PASSARETTA</t>
  </si>
  <si>
    <t>ROBERTO</t>
  </si>
  <si>
    <t>00:36:48</t>
  </si>
  <si>
    <t>ABBATE</t>
  </si>
  <si>
    <t>LUISA</t>
  </si>
  <si>
    <t>00:36:51</t>
  </si>
  <si>
    <t>MUZZO</t>
  </si>
  <si>
    <t>ORAZIO</t>
  </si>
  <si>
    <t>00:37:04</t>
  </si>
  <si>
    <t>D'ACUNTO</t>
  </si>
  <si>
    <t>PASQUALE</t>
  </si>
  <si>
    <t>00:37:17</t>
  </si>
  <si>
    <t>GIULIO</t>
  </si>
  <si>
    <t>STRAVATO</t>
  </si>
  <si>
    <t>MARCO</t>
  </si>
  <si>
    <t>00:37:30</t>
  </si>
  <si>
    <t>CASSONE</t>
  </si>
  <si>
    <t>SANTO</t>
  </si>
  <si>
    <t>M_I60</t>
  </si>
  <si>
    <t>00:38:10</t>
  </si>
  <si>
    <t>TRUCCHIA</t>
  </si>
  <si>
    <t>STEFANO</t>
  </si>
  <si>
    <t>POL. BOVILLE PODISTICA</t>
  </si>
  <si>
    <t>00:38:15</t>
  </si>
  <si>
    <t>FORCINA</t>
  </si>
  <si>
    <t>00:38:32</t>
  </si>
  <si>
    <t>DI GIACOMO</t>
  </si>
  <si>
    <t>POLISPORTIVA MOLISE CAMPOBASSO</t>
  </si>
  <si>
    <t>00:38:34</t>
  </si>
  <si>
    <t>D'URSO</t>
  </si>
  <si>
    <t>ALDO</t>
  </si>
  <si>
    <t>00:38:38</t>
  </si>
  <si>
    <t>DI TILLO</t>
  </si>
  <si>
    <t>PAOLA</t>
  </si>
  <si>
    <t>00:38:44</t>
  </si>
  <si>
    <t>SQUILLANTE</t>
  </si>
  <si>
    <t>GAETANO</t>
  </si>
  <si>
    <t>00:38:48</t>
  </si>
  <si>
    <t>CALCE</t>
  </si>
  <si>
    <t>00:38:49</t>
  </si>
  <si>
    <t>SARUBBO</t>
  </si>
  <si>
    <t>OMAR</t>
  </si>
  <si>
    <t>00:38:57</t>
  </si>
  <si>
    <t>L'ERARIO</t>
  </si>
  <si>
    <t>LEONARDO</t>
  </si>
  <si>
    <t>00:39:07</t>
  </si>
  <si>
    <t>ASCENZI</t>
  </si>
  <si>
    <t>MASSIMO</t>
  </si>
  <si>
    <t>RUNNERS CLUB ANAGNI</t>
  </si>
  <si>
    <t>MALTEMPO</t>
  </si>
  <si>
    <t>IDA</t>
  </si>
  <si>
    <t>00:39:08</t>
  </si>
  <si>
    <t>D'ANGIO'</t>
  </si>
  <si>
    <t>STEFANIA</t>
  </si>
  <si>
    <t>00:39:12</t>
  </si>
  <si>
    <t>MARIORENZI</t>
  </si>
  <si>
    <t>00:39:14</t>
  </si>
  <si>
    <t>FIONDA</t>
  </si>
  <si>
    <t>00:39:16</t>
  </si>
  <si>
    <t>ALIBARDI</t>
  </si>
  <si>
    <t>00:39:17</t>
  </si>
  <si>
    <t>GRECO</t>
  </si>
  <si>
    <t>00:39:19</t>
  </si>
  <si>
    <t>DE MARCO</t>
  </si>
  <si>
    <t>M_M70</t>
  </si>
  <si>
    <t>00:39:31</t>
  </si>
  <si>
    <t>ANTONIAZZI</t>
  </si>
  <si>
    <t>ANDREA</t>
  </si>
  <si>
    <t>00:39:47</t>
  </si>
  <si>
    <t>CIPULLO</t>
  </si>
  <si>
    <t>00:39:57</t>
  </si>
  <si>
    <t>AMADEI</t>
  </si>
  <si>
    <t>FABRIZIO</t>
  </si>
  <si>
    <t>00:39:59</t>
  </si>
  <si>
    <t>TIZIANO</t>
  </si>
  <si>
    <t>00:40:12</t>
  </si>
  <si>
    <t>MIRABELLA</t>
  </si>
  <si>
    <t>00:40:29</t>
  </si>
  <si>
    <t>VERONESE</t>
  </si>
  <si>
    <t>00:40:30</t>
  </si>
  <si>
    <t>PREVIATO</t>
  </si>
  <si>
    <t>WALTER</t>
  </si>
  <si>
    <t>00:40:43</t>
  </si>
  <si>
    <t>SOLLI</t>
  </si>
  <si>
    <t>ATLETICA CECCANO</t>
  </si>
  <si>
    <t>00:40:44</t>
  </si>
  <si>
    <t>00:40:45</t>
  </si>
  <si>
    <t>LOMBARDI</t>
  </si>
  <si>
    <t>VITA ATLETICA</t>
  </si>
  <si>
    <t>00:40:54</t>
  </si>
  <si>
    <t>TRANCHINI</t>
  </si>
  <si>
    <t>FRANCESCA</t>
  </si>
  <si>
    <t>00:41:05</t>
  </si>
  <si>
    <t>FESTA</t>
  </si>
  <si>
    <t>00:41:06</t>
  </si>
  <si>
    <t>SCARPELLINO</t>
  </si>
  <si>
    <t>00:41:11</t>
  </si>
  <si>
    <t>CORTESE</t>
  </si>
  <si>
    <t>PIETRO</t>
  </si>
  <si>
    <t>00:41:20</t>
  </si>
  <si>
    <t>TAMMARO</t>
  </si>
  <si>
    <t>RICCARDELLI</t>
  </si>
  <si>
    <t>GUIDO</t>
  </si>
  <si>
    <t>C.S.I. ROMA</t>
  </si>
  <si>
    <t>DI PUCCIO</t>
  </si>
  <si>
    <t>RICCARDO</t>
  </si>
  <si>
    <t>CLUB ATL. CENTRALE ROMA</t>
  </si>
  <si>
    <t>SALVI</t>
  </si>
  <si>
    <t>TEDESCHI</t>
  </si>
  <si>
    <t>00:43:38</t>
  </si>
  <si>
    <t>DI CIACCIO</t>
  </si>
  <si>
    <t>00:43:55</t>
  </si>
  <si>
    <t>DI SAURO</t>
  </si>
  <si>
    <t>00:44:30</t>
  </si>
  <si>
    <t>PALUMBO</t>
  </si>
  <si>
    <t>LILIANA</t>
  </si>
  <si>
    <t>LEPONE</t>
  </si>
  <si>
    <t>ORSINGHER</t>
  </si>
  <si>
    <t>ENZO</t>
  </si>
  <si>
    <t>00:44:31</t>
  </si>
  <si>
    <t>LANNI</t>
  </si>
  <si>
    <t>00:45:12</t>
  </si>
  <si>
    <t>SCARDELLATO</t>
  </si>
  <si>
    <t>GIANLUCA</t>
  </si>
  <si>
    <t>00:45:22</t>
  </si>
  <si>
    <t>LIZZIO</t>
  </si>
  <si>
    <t>00:45:23</t>
  </si>
  <si>
    <t>GAVEGLIA</t>
  </si>
  <si>
    <t>VITTORIO</t>
  </si>
  <si>
    <t>00:46:34</t>
  </si>
  <si>
    <t>CARPENTIERI</t>
  </si>
  <si>
    <t>ANNUNZIATA</t>
  </si>
  <si>
    <t>00:47:42</t>
  </si>
  <si>
    <t>CECCHET</t>
  </si>
  <si>
    <t>00:49:14</t>
  </si>
  <si>
    <t>BARBATI</t>
  </si>
  <si>
    <t>UMBERTO</t>
  </si>
  <si>
    <t>M_L65</t>
  </si>
  <si>
    <t>ASD TEAM RUNNERS BARONIA</t>
  </si>
  <si>
    <t>00:50:03</t>
  </si>
  <si>
    <t>POLSINELLI</t>
  </si>
  <si>
    <t>ANNA FELICITA</t>
  </si>
  <si>
    <t>00:50:34</t>
  </si>
  <si>
    <t>AGOMERI</t>
  </si>
  <si>
    <t>DANTE</t>
  </si>
  <si>
    <t>ASD PODISTICA AVIS PRIVERNO</t>
  </si>
  <si>
    <t>00:50:49</t>
  </si>
  <si>
    <t>DANIELI</t>
  </si>
  <si>
    <t>SABRINA</t>
  </si>
  <si>
    <t>00:52:10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</si>
</sst>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165" fontId="13" fillId="4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13" fillId="4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29</v>
      </c>
      <c r="B2" s="16"/>
      <c r="C2" s="16"/>
      <c r="D2" s="16"/>
      <c r="E2" s="16"/>
      <c r="F2" s="16"/>
      <c r="G2" s="16"/>
      <c r="H2" s="3" t="s">
        <v>0</v>
      </c>
      <c r="I2" s="4">
        <v>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9">
        <v>1</v>
      </c>
      <c r="B4" s="20" t="s">
        <v>30</v>
      </c>
      <c r="C4" s="20" t="s">
        <v>31</v>
      </c>
      <c r="D4" s="21" t="s">
        <v>32</v>
      </c>
      <c r="E4" s="20" t="s">
        <v>33</v>
      </c>
      <c r="F4" s="21" t="s">
        <v>34</v>
      </c>
      <c r="G4" s="22" t="str">
        <f aca="true" t="shared" si="0" ref="G4:G67">TEXT(INT((HOUR(F4)*3600+MINUTE(F4)*60+SECOND(F4))/$I$2/60),"0")&amp;"."&amp;TEXT(MOD((HOUR(F4)*3600+MINUTE(F4)*60+SECOND(F4))/$I$2,60),"00")&amp;"/km"</f>
        <v>3.15/km</v>
      </c>
      <c r="H4" s="23">
        <f aca="true" t="shared" si="1" ref="H4:H31">F4-$F$4</f>
        <v>0</v>
      </c>
      <c r="I4" s="23">
        <f>F4-INDEX($F$4:$F$1159,MATCH(D4,$D$4:$D$1159,0))</f>
        <v>0</v>
      </c>
    </row>
    <row r="5" spans="1:9" s="11" customFormat="1" ht="15" customHeight="1">
      <c r="A5" s="24">
        <v>2</v>
      </c>
      <c r="B5" s="25" t="s">
        <v>35</v>
      </c>
      <c r="C5" s="25" t="s">
        <v>36</v>
      </c>
      <c r="D5" s="26" t="s">
        <v>32</v>
      </c>
      <c r="E5" s="25" t="s">
        <v>16</v>
      </c>
      <c r="F5" s="26" t="s">
        <v>37</v>
      </c>
      <c r="G5" s="27" t="str">
        <f t="shared" si="0"/>
        <v>3.16/km</v>
      </c>
      <c r="H5" s="28">
        <f t="shared" si="1"/>
        <v>0.00017361111111111396</v>
      </c>
      <c r="I5" s="28">
        <f>F5-INDEX($F$4:$F$1159,MATCH(D5,$D$4:$D$1159,0))</f>
        <v>0.00017361111111111396</v>
      </c>
    </row>
    <row r="6" spans="1:9" s="11" customFormat="1" ht="15" customHeight="1">
      <c r="A6" s="24">
        <v>3</v>
      </c>
      <c r="B6" s="25" t="s">
        <v>38</v>
      </c>
      <c r="C6" s="25" t="s">
        <v>39</v>
      </c>
      <c r="D6" s="26" t="s">
        <v>40</v>
      </c>
      <c r="E6" s="25" t="s">
        <v>41</v>
      </c>
      <c r="F6" s="26" t="s">
        <v>42</v>
      </c>
      <c r="G6" s="27" t="str">
        <f t="shared" si="0"/>
        <v>3.27/km</v>
      </c>
      <c r="H6" s="28">
        <f t="shared" si="1"/>
        <v>0.0013425925925925931</v>
      </c>
      <c r="I6" s="28">
        <f>F6-INDEX($F$4:$F$1159,MATCH(D6,$D$4:$D$1159,0))</f>
        <v>0</v>
      </c>
    </row>
    <row r="7" spans="1:9" s="11" customFormat="1" ht="15" customHeight="1">
      <c r="A7" s="24">
        <v>4</v>
      </c>
      <c r="B7" s="25" t="s">
        <v>43</v>
      </c>
      <c r="C7" s="25" t="s">
        <v>44</v>
      </c>
      <c r="D7" s="26" t="s">
        <v>45</v>
      </c>
      <c r="E7" s="25" t="s">
        <v>25</v>
      </c>
      <c r="F7" s="26" t="s">
        <v>46</v>
      </c>
      <c r="G7" s="27" t="str">
        <f t="shared" si="0"/>
        <v>3.28/km</v>
      </c>
      <c r="H7" s="28">
        <f t="shared" si="1"/>
        <v>0.0014236111111111116</v>
      </c>
      <c r="I7" s="28">
        <f>F7-INDEX($F$4:$F$1159,MATCH(D7,$D$4:$D$1159,0))</f>
        <v>0</v>
      </c>
    </row>
    <row r="8" spans="1:9" s="11" customFormat="1" ht="15" customHeight="1">
      <c r="A8" s="24">
        <v>5</v>
      </c>
      <c r="B8" s="25" t="s">
        <v>47</v>
      </c>
      <c r="C8" s="25" t="s">
        <v>48</v>
      </c>
      <c r="D8" s="26" t="s">
        <v>40</v>
      </c>
      <c r="E8" s="25" t="s">
        <v>49</v>
      </c>
      <c r="F8" s="26" t="s">
        <v>50</v>
      </c>
      <c r="G8" s="27" t="str">
        <f t="shared" si="0"/>
        <v>3.29/km</v>
      </c>
      <c r="H8" s="28">
        <f t="shared" si="1"/>
        <v>0.0014583333333333358</v>
      </c>
      <c r="I8" s="28">
        <f>F8-INDEX($F$4:$F$1159,MATCH(D8,$D$4:$D$1159,0))</f>
        <v>0.00011574074074074264</v>
      </c>
    </row>
    <row r="9" spans="1:9" s="11" customFormat="1" ht="15" customHeight="1">
      <c r="A9" s="24">
        <v>6</v>
      </c>
      <c r="B9" s="25" t="s">
        <v>51</v>
      </c>
      <c r="C9" s="25" t="s">
        <v>52</v>
      </c>
      <c r="D9" s="26" t="s">
        <v>53</v>
      </c>
      <c r="E9" s="25" t="s">
        <v>25</v>
      </c>
      <c r="F9" s="26" t="s">
        <v>54</v>
      </c>
      <c r="G9" s="27" t="str">
        <f t="shared" si="0"/>
        <v>3.32/km</v>
      </c>
      <c r="H9" s="28">
        <f t="shared" si="1"/>
        <v>0.0018402777777777775</v>
      </c>
      <c r="I9" s="28">
        <f>F9-INDEX($F$4:$F$1159,MATCH(D9,$D$4:$D$1159,0))</f>
        <v>0</v>
      </c>
    </row>
    <row r="10" spans="1:9" s="11" customFormat="1" ht="15" customHeight="1">
      <c r="A10" s="24">
        <v>7</v>
      </c>
      <c r="B10" s="25" t="s">
        <v>55</v>
      </c>
      <c r="C10" s="25" t="s">
        <v>56</v>
      </c>
      <c r="D10" s="26" t="s">
        <v>40</v>
      </c>
      <c r="E10" s="25" t="s">
        <v>27</v>
      </c>
      <c r="F10" s="26" t="s">
        <v>57</v>
      </c>
      <c r="G10" s="27" t="str">
        <f t="shared" si="0"/>
        <v>3.35/km</v>
      </c>
      <c r="H10" s="28">
        <f t="shared" si="1"/>
        <v>0.0021527777777777778</v>
      </c>
      <c r="I10" s="28">
        <f>F10-INDEX($F$4:$F$1159,MATCH(D10,$D$4:$D$1159,0))</f>
        <v>0.0008101851851851846</v>
      </c>
    </row>
    <row r="11" spans="1:9" s="11" customFormat="1" ht="15" customHeight="1">
      <c r="A11" s="24">
        <v>8</v>
      </c>
      <c r="B11" s="25" t="s">
        <v>58</v>
      </c>
      <c r="C11" s="25" t="s">
        <v>59</v>
      </c>
      <c r="D11" s="26" t="s">
        <v>60</v>
      </c>
      <c r="E11" s="25" t="s">
        <v>26</v>
      </c>
      <c r="F11" s="26" t="s">
        <v>61</v>
      </c>
      <c r="G11" s="27" t="str">
        <f t="shared" si="0"/>
        <v>3.35/km</v>
      </c>
      <c r="H11" s="28">
        <f t="shared" si="1"/>
        <v>0.0021759259259259284</v>
      </c>
      <c r="I11" s="28">
        <f>F11-INDEX($F$4:$F$1159,MATCH(D11,$D$4:$D$1159,0))</f>
        <v>0</v>
      </c>
    </row>
    <row r="12" spans="1:9" s="11" customFormat="1" ht="15" customHeight="1">
      <c r="A12" s="24">
        <v>9</v>
      </c>
      <c r="B12" s="25" t="s">
        <v>62</v>
      </c>
      <c r="C12" s="25" t="s">
        <v>63</v>
      </c>
      <c r="D12" s="26" t="s">
        <v>64</v>
      </c>
      <c r="E12" s="25" t="s">
        <v>65</v>
      </c>
      <c r="F12" s="26" t="s">
        <v>66</v>
      </c>
      <c r="G12" s="27" t="str">
        <f t="shared" si="0"/>
        <v>3.36/km</v>
      </c>
      <c r="H12" s="28">
        <f t="shared" si="1"/>
        <v>0.0022222222222222227</v>
      </c>
      <c r="I12" s="28">
        <f>F12-INDEX($F$4:$F$1159,MATCH(D12,$D$4:$D$1159,0))</f>
        <v>0</v>
      </c>
    </row>
    <row r="13" spans="1:9" s="11" customFormat="1" ht="15" customHeight="1">
      <c r="A13" s="24">
        <v>10</v>
      </c>
      <c r="B13" s="25" t="s">
        <v>67</v>
      </c>
      <c r="C13" s="25" t="s">
        <v>44</v>
      </c>
      <c r="D13" s="26" t="s">
        <v>60</v>
      </c>
      <c r="E13" s="25" t="s">
        <v>14</v>
      </c>
      <c r="F13" s="26" t="s">
        <v>68</v>
      </c>
      <c r="G13" s="27" t="str">
        <f t="shared" si="0"/>
        <v>3.39/km</v>
      </c>
      <c r="H13" s="28">
        <f t="shared" si="1"/>
        <v>0.0025810185185185207</v>
      </c>
      <c r="I13" s="28">
        <f>F13-INDEX($F$4:$F$1159,MATCH(D13,$D$4:$D$1159,0))</f>
        <v>0.0004050925925925923</v>
      </c>
    </row>
    <row r="14" spans="1:9" s="11" customFormat="1" ht="15" customHeight="1">
      <c r="A14" s="24">
        <v>11</v>
      </c>
      <c r="B14" s="25" t="s">
        <v>69</v>
      </c>
      <c r="C14" s="25" t="s">
        <v>70</v>
      </c>
      <c r="D14" s="26" t="s">
        <v>45</v>
      </c>
      <c r="E14" s="25" t="s">
        <v>71</v>
      </c>
      <c r="F14" s="26" t="s">
        <v>72</v>
      </c>
      <c r="G14" s="27" t="str">
        <f t="shared" si="0"/>
        <v>3.44/km</v>
      </c>
      <c r="H14" s="28">
        <f t="shared" si="1"/>
        <v>0.0030208333333333337</v>
      </c>
      <c r="I14" s="28">
        <f>F14-INDEX($F$4:$F$1159,MATCH(D14,$D$4:$D$1159,0))</f>
        <v>0.001597222222222222</v>
      </c>
    </row>
    <row r="15" spans="1:9" s="11" customFormat="1" ht="15" customHeight="1">
      <c r="A15" s="24">
        <v>12</v>
      </c>
      <c r="B15" s="25" t="s">
        <v>73</v>
      </c>
      <c r="C15" s="25" t="s">
        <v>74</v>
      </c>
      <c r="D15" s="26" t="s">
        <v>75</v>
      </c>
      <c r="E15" s="25" t="s">
        <v>76</v>
      </c>
      <c r="F15" s="26" t="s">
        <v>77</v>
      </c>
      <c r="G15" s="27" t="str">
        <f t="shared" si="0"/>
        <v>3.45/km</v>
      </c>
      <c r="H15" s="28">
        <f t="shared" si="1"/>
        <v>0.0031249999999999993</v>
      </c>
      <c r="I15" s="28">
        <f>F15-INDEX($F$4:$F$1159,MATCH(D15,$D$4:$D$1159,0))</f>
        <v>0</v>
      </c>
    </row>
    <row r="16" spans="1:9" s="11" customFormat="1" ht="15" customHeight="1">
      <c r="A16" s="24">
        <v>13</v>
      </c>
      <c r="B16" s="25" t="s">
        <v>78</v>
      </c>
      <c r="C16" s="25" t="s">
        <v>79</v>
      </c>
      <c r="D16" s="26" t="s">
        <v>80</v>
      </c>
      <c r="E16" s="25" t="s">
        <v>49</v>
      </c>
      <c r="F16" s="26" t="s">
        <v>77</v>
      </c>
      <c r="G16" s="27" t="str">
        <f t="shared" si="0"/>
        <v>3.45/km</v>
      </c>
      <c r="H16" s="28">
        <f t="shared" si="1"/>
        <v>0.0031249999999999993</v>
      </c>
      <c r="I16" s="28">
        <f>F16-INDEX($F$4:$F$1159,MATCH(D16,$D$4:$D$1159,0))</f>
        <v>0</v>
      </c>
    </row>
    <row r="17" spans="1:9" s="11" customFormat="1" ht="15" customHeight="1">
      <c r="A17" s="24">
        <v>14</v>
      </c>
      <c r="B17" s="25" t="s">
        <v>81</v>
      </c>
      <c r="C17" s="25" t="s">
        <v>82</v>
      </c>
      <c r="D17" s="26" t="s">
        <v>60</v>
      </c>
      <c r="E17" s="25" t="s">
        <v>17</v>
      </c>
      <c r="F17" s="26" t="s">
        <v>83</v>
      </c>
      <c r="G17" s="27" t="str">
        <f t="shared" si="0"/>
        <v>3.48/km</v>
      </c>
      <c r="H17" s="28">
        <f t="shared" si="1"/>
        <v>0.0034722222222222203</v>
      </c>
      <c r="I17" s="28">
        <f>F17-INDEX($F$4:$F$1159,MATCH(D17,$D$4:$D$1159,0))</f>
        <v>0.001296296296296292</v>
      </c>
    </row>
    <row r="18" spans="1:9" s="11" customFormat="1" ht="15" customHeight="1">
      <c r="A18" s="24">
        <v>15</v>
      </c>
      <c r="B18" s="25" t="s">
        <v>84</v>
      </c>
      <c r="C18" s="25" t="s">
        <v>44</v>
      </c>
      <c r="D18" s="26" t="s">
        <v>64</v>
      </c>
      <c r="E18" s="25" t="s">
        <v>17</v>
      </c>
      <c r="F18" s="26" t="s">
        <v>85</v>
      </c>
      <c r="G18" s="27" t="str">
        <f t="shared" si="0"/>
        <v>3.50/km</v>
      </c>
      <c r="H18" s="28">
        <f t="shared" si="1"/>
        <v>0.0037152777777777757</v>
      </c>
      <c r="I18" s="28">
        <f>F18-INDEX($F$4:$F$1159,MATCH(D18,$D$4:$D$1159,0))</f>
        <v>0.001493055555555553</v>
      </c>
    </row>
    <row r="19" spans="1:9" s="11" customFormat="1" ht="15" customHeight="1">
      <c r="A19" s="24">
        <v>16</v>
      </c>
      <c r="B19" s="25" t="s">
        <v>86</v>
      </c>
      <c r="C19" s="25" t="s">
        <v>44</v>
      </c>
      <c r="D19" s="26" t="s">
        <v>60</v>
      </c>
      <c r="E19" s="25" t="s">
        <v>26</v>
      </c>
      <c r="F19" s="26" t="s">
        <v>87</v>
      </c>
      <c r="G19" s="27" t="str">
        <f t="shared" si="0"/>
        <v>3.51/km</v>
      </c>
      <c r="H19" s="28">
        <f t="shared" si="1"/>
        <v>0.0037962962962962976</v>
      </c>
      <c r="I19" s="28">
        <f>F19-INDEX($F$4:$F$1159,MATCH(D19,$D$4:$D$1159,0))</f>
        <v>0.0016203703703703692</v>
      </c>
    </row>
    <row r="20" spans="1:9" s="11" customFormat="1" ht="15" customHeight="1">
      <c r="A20" s="24">
        <v>17</v>
      </c>
      <c r="B20" s="25" t="s">
        <v>88</v>
      </c>
      <c r="C20" s="25" t="s">
        <v>89</v>
      </c>
      <c r="D20" s="26" t="s">
        <v>40</v>
      </c>
      <c r="E20" s="25" t="s">
        <v>11</v>
      </c>
      <c r="F20" s="26" t="s">
        <v>90</v>
      </c>
      <c r="G20" s="27" t="str">
        <f t="shared" si="0"/>
        <v>3.51/km</v>
      </c>
      <c r="H20" s="28">
        <f t="shared" si="1"/>
        <v>0.0038425925925925954</v>
      </c>
      <c r="I20" s="28">
        <f>F20-INDEX($F$4:$F$1159,MATCH(D20,$D$4:$D$1159,0))</f>
        <v>0.0025000000000000022</v>
      </c>
    </row>
    <row r="21" spans="1:9" s="11" customFormat="1" ht="15" customHeight="1">
      <c r="A21" s="24">
        <v>18</v>
      </c>
      <c r="B21" s="25" t="s">
        <v>91</v>
      </c>
      <c r="C21" s="25" t="s">
        <v>74</v>
      </c>
      <c r="D21" s="26" t="s">
        <v>32</v>
      </c>
      <c r="E21" s="25" t="s">
        <v>92</v>
      </c>
      <c r="F21" s="26" t="s">
        <v>93</v>
      </c>
      <c r="G21" s="27" t="str">
        <f t="shared" si="0"/>
        <v>3.54/km</v>
      </c>
      <c r="H21" s="28">
        <f t="shared" si="1"/>
        <v>0.004085648148148154</v>
      </c>
      <c r="I21" s="28">
        <f>F21-INDEX($F$4:$F$1159,MATCH(D21,$D$4:$D$1159,0))</f>
        <v>0.004085648148148154</v>
      </c>
    </row>
    <row r="22" spans="1:9" s="11" customFormat="1" ht="15" customHeight="1">
      <c r="A22" s="24">
        <v>19</v>
      </c>
      <c r="B22" s="25" t="s">
        <v>94</v>
      </c>
      <c r="C22" s="25" t="s">
        <v>95</v>
      </c>
      <c r="D22" s="26" t="s">
        <v>40</v>
      </c>
      <c r="E22" s="25" t="s">
        <v>17</v>
      </c>
      <c r="F22" s="26" t="s">
        <v>96</v>
      </c>
      <c r="G22" s="27" t="str">
        <f t="shared" si="0"/>
        <v>3.54/km</v>
      </c>
      <c r="H22" s="28">
        <f t="shared" si="1"/>
        <v>0.004143518518518519</v>
      </c>
      <c r="I22" s="28">
        <f>F22-INDEX($F$4:$F$1159,MATCH(D22,$D$4:$D$1159,0))</f>
        <v>0.0028009259259259255</v>
      </c>
    </row>
    <row r="23" spans="1:9" s="11" customFormat="1" ht="15" customHeight="1">
      <c r="A23" s="24">
        <v>20</v>
      </c>
      <c r="B23" s="25" t="s">
        <v>97</v>
      </c>
      <c r="C23" s="25" t="s">
        <v>98</v>
      </c>
      <c r="D23" s="26" t="s">
        <v>53</v>
      </c>
      <c r="E23" s="25" t="s">
        <v>15</v>
      </c>
      <c r="F23" s="26" t="s">
        <v>99</v>
      </c>
      <c r="G23" s="27" t="str">
        <f t="shared" si="0"/>
        <v>3.55/km</v>
      </c>
      <c r="H23" s="28">
        <f t="shared" si="1"/>
        <v>0.004166666666666666</v>
      </c>
      <c r="I23" s="28">
        <f>F23-INDEX($F$4:$F$1159,MATCH(D23,$D$4:$D$1159,0))</f>
        <v>0.0023263888888888883</v>
      </c>
    </row>
    <row r="24" spans="1:9" s="11" customFormat="1" ht="15" customHeight="1">
      <c r="A24" s="24">
        <v>21</v>
      </c>
      <c r="B24" s="25" t="s">
        <v>100</v>
      </c>
      <c r="C24" s="25" t="s">
        <v>74</v>
      </c>
      <c r="D24" s="26" t="s">
        <v>75</v>
      </c>
      <c r="E24" s="25" t="s">
        <v>101</v>
      </c>
      <c r="F24" s="26" t="s">
        <v>102</v>
      </c>
      <c r="G24" s="27" t="str">
        <f t="shared" si="0"/>
        <v>3.55/km</v>
      </c>
      <c r="H24" s="28">
        <f t="shared" si="1"/>
        <v>0.004178240740740743</v>
      </c>
      <c r="I24" s="28">
        <f>F24-INDEX($F$4:$F$1159,MATCH(D24,$D$4:$D$1159,0))</f>
        <v>0.0010532407407407435</v>
      </c>
    </row>
    <row r="25" spans="1:9" s="11" customFormat="1" ht="15" customHeight="1">
      <c r="A25" s="24">
        <v>22</v>
      </c>
      <c r="B25" s="25" t="s">
        <v>103</v>
      </c>
      <c r="C25" s="25" t="s">
        <v>44</v>
      </c>
      <c r="D25" s="26" t="s">
        <v>64</v>
      </c>
      <c r="E25" s="25" t="s">
        <v>49</v>
      </c>
      <c r="F25" s="26" t="s">
        <v>104</v>
      </c>
      <c r="G25" s="27" t="str">
        <f t="shared" si="0"/>
        <v>3.55/km</v>
      </c>
      <c r="H25" s="28">
        <f t="shared" si="1"/>
        <v>0.004189814814814816</v>
      </c>
      <c r="I25" s="28">
        <f>F25-INDEX($F$4:$F$1159,MATCH(D25,$D$4:$D$1159,0))</f>
        <v>0.0019675925925925937</v>
      </c>
    </row>
    <row r="26" spans="1:9" s="11" customFormat="1" ht="15" customHeight="1">
      <c r="A26" s="24">
        <v>23</v>
      </c>
      <c r="B26" s="25" t="s">
        <v>105</v>
      </c>
      <c r="C26" s="25" t="s">
        <v>106</v>
      </c>
      <c r="D26" s="26" t="s">
        <v>64</v>
      </c>
      <c r="E26" s="25" t="s">
        <v>76</v>
      </c>
      <c r="F26" s="26" t="s">
        <v>107</v>
      </c>
      <c r="G26" s="27" t="str">
        <f t="shared" si="0"/>
        <v>3.55/km</v>
      </c>
      <c r="H26" s="28">
        <f t="shared" si="1"/>
        <v>0.0042129629629629635</v>
      </c>
      <c r="I26" s="28">
        <f>F26-INDEX($F$4:$F$1159,MATCH(D26,$D$4:$D$1159,0))</f>
        <v>0.001990740740740741</v>
      </c>
    </row>
    <row r="27" spans="1:9" s="12" customFormat="1" ht="15" customHeight="1">
      <c r="A27" s="24">
        <v>24</v>
      </c>
      <c r="B27" s="25" t="s">
        <v>108</v>
      </c>
      <c r="C27" s="25" t="s">
        <v>109</v>
      </c>
      <c r="D27" s="26" t="s">
        <v>53</v>
      </c>
      <c r="E27" s="25" t="s">
        <v>49</v>
      </c>
      <c r="F27" s="26" t="s">
        <v>110</v>
      </c>
      <c r="G27" s="27" t="str">
        <f t="shared" si="0"/>
        <v>3.55/km</v>
      </c>
      <c r="H27" s="28">
        <f t="shared" si="1"/>
        <v>0.004224537037037037</v>
      </c>
      <c r="I27" s="28">
        <f>F27-INDEX($F$4:$F$1159,MATCH(D27,$D$4:$D$1159,0))</f>
        <v>0.0023842592592592596</v>
      </c>
    </row>
    <row r="28" spans="1:9" s="11" customFormat="1" ht="15" customHeight="1">
      <c r="A28" s="24">
        <v>25</v>
      </c>
      <c r="B28" s="25" t="s">
        <v>111</v>
      </c>
      <c r="C28" s="25" t="s">
        <v>112</v>
      </c>
      <c r="D28" s="26" t="s">
        <v>40</v>
      </c>
      <c r="E28" s="25" t="s">
        <v>22</v>
      </c>
      <c r="F28" s="26" t="s">
        <v>113</v>
      </c>
      <c r="G28" s="27" t="str">
        <f t="shared" si="0"/>
        <v>3.57/km</v>
      </c>
      <c r="H28" s="28">
        <f t="shared" si="1"/>
        <v>0.004386574074074074</v>
      </c>
      <c r="I28" s="28">
        <f>F28-INDEX($F$4:$F$1159,MATCH(D28,$D$4:$D$1159,0))</f>
        <v>0.003043981481481481</v>
      </c>
    </row>
    <row r="29" spans="1:9" s="11" customFormat="1" ht="15" customHeight="1">
      <c r="A29" s="24">
        <v>26</v>
      </c>
      <c r="B29" s="25" t="s">
        <v>114</v>
      </c>
      <c r="C29" s="25" t="s">
        <v>115</v>
      </c>
      <c r="D29" s="26" t="s">
        <v>40</v>
      </c>
      <c r="E29" s="25" t="s">
        <v>65</v>
      </c>
      <c r="F29" s="26" t="s">
        <v>116</v>
      </c>
      <c r="G29" s="27" t="str">
        <f t="shared" si="0"/>
        <v>3.57/km</v>
      </c>
      <c r="H29" s="28">
        <f t="shared" si="1"/>
        <v>0.004444444444444445</v>
      </c>
      <c r="I29" s="28">
        <f>F29-INDEX($F$4:$F$1159,MATCH(D29,$D$4:$D$1159,0))</f>
        <v>0.003101851851851852</v>
      </c>
    </row>
    <row r="30" spans="1:9" s="11" customFormat="1" ht="15" customHeight="1">
      <c r="A30" s="24">
        <v>27</v>
      </c>
      <c r="B30" s="25" t="s">
        <v>117</v>
      </c>
      <c r="C30" s="25" t="s">
        <v>118</v>
      </c>
      <c r="D30" s="26" t="s">
        <v>60</v>
      </c>
      <c r="E30" s="25" t="s">
        <v>24</v>
      </c>
      <c r="F30" s="26" t="s">
        <v>119</v>
      </c>
      <c r="G30" s="27" t="str">
        <f t="shared" si="0"/>
        <v>3.58/km</v>
      </c>
      <c r="H30" s="28">
        <f t="shared" si="1"/>
        <v>0.004548611111111114</v>
      </c>
      <c r="I30" s="28">
        <f>F30-INDEX($F$4:$F$1159,MATCH(D30,$D$4:$D$1159,0))</f>
        <v>0.002372685185185186</v>
      </c>
    </row>
    <row r="31" spans="1:9" s="11" customFormat="1" ht="15" customHeight="1">
      <c r="A31" s="24">
        <v>28</v>
      </c>
      <c r="B31" s="25" t="s">
        <v>120</v>
      </c>
      <c r="C31" s="25" t="s">
        <v>121</v>
      </c>
      <c r="D31" s="26" t="s">
        <v>45</v>
      </c>
      <c r="E31" s="25" t="s">
        <v>14</v>
      </c>
      <c r="F31" s="26" t="s">
        <v>122</v>
      </c>
      <c r="G31" s="27" t="str">
        <f t="shared" si="0"/>
        <v>3.58/km</v>
      </c>
      <c r="H31" s="28">
        <f t="shared" si="1"/>
        <v>0.0045601851851851845</v>
      </c>
      <c r="I31" s="28">
        <f>F31-INDEX($F$4:$F$1159,MATCH(D31,$D$4:$D$1159,0))</f>
        <v>0.003136574074074073</v>
      </c>
    </row>
    <row r="32" spans="1:9" s="11" customFormat="1" ht="15" customHeight="1">
      <c r="A32" s="24">
        <v>29</v>
      </c>
      <c r="B32" s="25" t="s">
        <v>123</v>
      </c>
      <c r="C32" s="25" t="s">
        <v>124</v>
      </c>
      <c r="D32" s="26" t="s">
        <v>40</v>
      </c>
      <c r="E32" s="25" t="s">
        <v>125</v>
      </c>
      <c r="F32" s="26" t="s">
        <v>126</v>
      </c>
      <c r="G32" s="27" t="str">
        <f t="shared" si="0"/>
        <v>3.59/km</v>
      </c>
      <c r="H32" s="28">
        <f aca="true" t="shared" si="2" ref="H32:H95">F32-$F$4</f>
        <v>0.00465277777777778</v>
      </c>
      <c r="I32" s="28">
        <f>F32-INDEX($F$4:$F$1159,MATCH(D32,$D$4:$D$1159,0))</f>
        <v>0.003310185185185187</v>
      </c>
    </row>
    <row r="33" spans="1:9" s="11" customFormat="1" ht="15" customHeight="1">
      <c r="A33" s="24">
        <v>30</v>
      </c>
      <c r="B33" s="25" t="s">
        <v>127</v>
      </c>
      <c r="C33" s="25" t="s">
        <v>52</v>
      </c>
      <c r="D33" s="26" t="s">
        <v>64</v>
      </c>
      <c r="E33" s="25" t="s">
        <v>23</v>
      </c>
      <c r="F33" s="26" t="s">
        <v>128</v>
      </c>
      <c r="G33" s="27" t="str">
        <f t="shared" si="0"/>
        <v>4.00/km</v>
      </c>
      <c r="H33" s="28">
        <f t="shared" si="2"/>
        <v>0.004756944444444442</v>
      </c>
      <c r="I33" s="28">
        <f>F33-INDEX($F$4:$F$1159,MATCH(D33,$D$4:$D$1159,0))</f>
        <v>0.0025347222222222195</v>
      </c>
    </row>
    <row r="34" spans="1:9" s="11" customFormat="1" ht="15" customHeight="1">
      <c r="A34" s="24">
        <v>31</v>
      </c>
      <c r="B34" s="25" t="s">
        <v>129</v>
      </c>
      <c r="C34" s="25" t="s">
        <v>118</v>
      </c>
      <c r="D34" s="26" t="s">
        <v>53</v>
      </c>
      <c r="E34" s="25" t="s">
        <v>130</v>
      </c>
      <c r="F34" s="26" t="s">
        <v>131</v>
      </c>
      <c r="G34" s="27" t="str">
        <f t="shared" si="0"/>
        <v>4.01/km</v>
      </c>
      <c r="H34" s="28">
        <f t="shared" si="2"/>
        <v>0.004803240740740743</v>
      </c>
      <c r="I34" s="28">
        <f>F34-INDEX($F$4:$F$1159,MATCH(D34,$D$4:$D$1159,0))</f>
        <v>0.002962962962962966</v>
      </c>
    </row>
    <row r="35" spans="1:9" s="11" customFormat="1" ht="15" customHeight="1">
      <c r="A35" s="24">
        <v>32</v>
      </c>
      <c r="B35" s="25" t="s">
        <v>132</v>
      </c>
      <c r="C35" s="25" t="s">
        <v>133</v>
      </c>
      <c r="D35" s="26" t="s">
        <v>60</v>
      </c>
      <c r="E35" s="25" t="s">
        <v>23</v>
      </c>
      <c r="F35" s="26" t="s">
        <v>134</v>
      </c>
      <c r="G35" s="27" t="str">
        <f t="shared" si="0"/>
        <v>4.02/km</v>
      </c>
      <c r="H35" s="28">
        <f t="shared" si="2"/>
        <v>0.004895833333333335</v>
      </c>
      <c r="I35" s="28">
        <f>F35-INDEX($F$4:$F$1159,MATCH(D35,$D$4:$D$1159,0))</f>
        <v>0.002719907407407407</v>
      </c>
    </row>
    <row r="36" spans="1:9" s="11" customFormat="1" ht="15" customHeight="1">
      <c r="A36" s="24">
        <v>33</v>
      </c>
      <c r="B36" s="25" t="s">
        <v>135</v>
      </c>
      <c r="C36" s="25" t="s">
        <v>133</v>
      </c>
      <c r="D36" s="26" t="s">
        <v>60</v>
      </c>
      <c r="E36" s="25" t="s">
        <v>26</v>
      </c>
      <c r="F36" s="26" t="s">
        <v>136</v>
      </c>
      <c r="G36" s="27" t="str">
        <f t="shared" si="0"/>
        <v>4.02/km</v>
      </c>
      <c r="H36" s="28">
        <f t="shared" si="2"/>
        <v>0.004976851851851854</v>
      </c>
      <c r="I36" s="28">
        <f>F36-INDEX($F$4:$F$1159,MATCH(D36,$D$4:$D$1159,0))</f>
        <v>0.0028009259259259255</v>
      </c>
    </row>
    <row r="37" spans="1:9" s="11" customFormat="1" ht="15" customHeight="1">
      <c r="A37" s="24">
        <v>34</v>
      </c>
      <c r="B37" s="25" t="s">
        <v>137</v>
      </c>
      <c r="C37" s="25" t="s">
        <v>138</v>
      </c>
      <c r="D37" s="26" t="s">
        <v>80</v>
      </c>
      <c r="E37" s="25" t="s">
        <v>12</v>
      </c>
      <c r="F37" s="26" t="s">
        <v>139</v>
      </c>
      <c r="G37" s="27" t="str">
        <f t="shared" si="0"/>
        <v>4.04/km</v>
      </c>
      <c r="H37" s="28">
        <f t="shared" si="2"/>
        <v>0.005150462962962964</v>
      </c>
      <c r="I37" s="28">
        <f>F37-INDEX($F$4:$F$1159,MATCH(D37,$D$4:$D$1159,0))</f>
        <v>0.002025462962962965</v>
      </c>
    </row>
    <row r="38" spans="1:9" s="11" customFormat="1" ht="15" customHeight="1">
      <c r="A38" s="24">
        <v>35</v>
      </c>
      <c r="B38" s="25" t="s">
        <v>140</v>
      </c>
      <c r="C38" s="25" t="s">
        <v>141</v>
      </c>
      <c r="D38" s="26" t="s">
        <v>64</v>
      </c>
      <c r="E38" s="25" t="s">
        <v>22</v>
      </c>
      <c r="F38" s="26" t="s">
        <v>142</v>
      </c>
      <c r="G38" s="27" t="str">
        <f t="shared" si="0"/>
        <v>4.05/km</v>
      </c>
      <c r="H38" s="28">
        <f t="shared" si="2"/>
        <v>0.0052777777777777805</v>
      </c>
      <c r="I38" s="28">
        <f>F38-INDEX($F$4:$F$1159,MATCH(D38,$D$4:$D$1159,0))</f>
        <v>0.003055555555555558</v>
      </c>
    </row>
    <row r="39" spans="1:9" s="11" customFormat="1" ht="15" customHeight="1">
      <c r="A39" s="24">
        <v>36</v>
      </c>
      <c r="B39" s="25" t="s">
        <v>143</v>
      </c>
      <c r="C39" s="25" t="s">
        <v>144</v>
      </c>
      <c r="D39" s="26" t="s">
        <v>32</v>
      </c>
      <c r="E39" s="25" t="s">
        <v>11</v>
      </c>
      <c r="F39" s="26" t="s">
        <v>145</v>
      </c>
      <c r="G39" s="27" t="str">
        <f t="shared" si="0"/>
        <v>4.05/km</v>
      </c>
      <c r="H39" s="28">
        <f t="shared" si="2"/>
        <v>0.005289351851851851</v>
      </c>
      <c r="I39" s="28">
        <f>F39-INDEX($F$4:$F$1159,MATCH(D39,$D$4:$D$1159,0))</f>
        <v>0.005289351851851851</v>
      </c>
    </row>
    <row r="40" spans="1:9" s="11" customFormat="1" ht="15" customHeight="1">
      <c r="A40" s="24">
        <v>37</v>
      </c>
      <c r="B40" s="25" t="s">
        <v>146</v>
      </c>
      <c r="C40" s="25" t="s">
        <v>147</v>
      </c>
      <c r="D40" s="26" t="s">
        <v>80</v>
      </c>
      <c r="E40" s="25" t="s">
        <v>17</v>
      </c>
      <c r="F40" s="26" t="s">
        <v>148</v>
      </c>
      <c r="G40" s="27" t="str">
        <f t="shared" si="0"/>
        <v>4.06/km</v>
      </c>
      <c r="H40" s="28">
        <f t="shared" si="2"/>
        <v>0.005324074074074075</v>
      </c>
      <c r="I40" s="28">
        <f>F40-INDEX($F$4:$F$1159,MATCH(D40,$D$4:$D$1159,0))</f>
        <v>0.0021990740740740755</v>
      </c>
    </row>
    <row r="41" spans="1:9" s="11" customFormat="1" ht="15" customHeight="1">
      <c r="A41" s="24">
        <v>38</v>
      </c>
      <c r="B41" s="25" t="s">
        <v>149</v>
      </c>
      <c r="C41" s="25" t="s">
        <v>150</v>
      </c>
      <c r="D41" s="26" t="s">
        <v>40</v>
      </c>
      <c r="E41" s="25" t="s">
        <v>11</v>
      </c>
      <c r="F41" s="26" t="s">
        <v>151</v>
      </c>
      <c r="G41" s="27" t="str">
        <f t="shared" si="0"/>
        <v>4.07/km</v>
      </c>
      <c r="H41" s="28">
        <f t="shared" si="2"/>
        <v>0.005474537037037042</v>
      </c>
      <c r="I41" s="28">
        <f>F41-INDEX($F$4:$F$1159,MATCH(D41,$D$4:$D$1159,0))</f>
        <v>0.0041319444444444485</v>
      </c>
    </row>
    <row r="42" spans="1:9" s="11" customFormat="1" ht="15" customHeight="1">
      <c r="A42" s="24">
        <v>39</v>
      </c>
      <c r="B42" s="25" t="s">
        <v>152</v>
      </c>
      <c r="C42" s="25" t="s">
        <v>153</v>
      </c>
      <c r="D42" s="26" t="s">
        <v>53</v>
      </c>
      <c r="E42" s="25" t="s">
        <v>12</v>
      </c>
      <c r="F42" s="26" t="s">
        <v>154</v>
      </c>
      <c r="G42" s="27" t="str">
        <f t="shared" si="0"/>
        <v>4.09/km</v>
      </c>
      <c r="H42" s="28">
        <f t="shared" si="2"/>
        <v>0.0056250000000000015</v>
      </c>
      <c r="I42" s="28">
        <f>F42-INDEX($F$4:$F$1159,MATCH(D42,$D$4:$D$1159,0))</f>
        <v>0.003784722222222224</v>
      </c>
    </row>
    <row r="43" spans="1:9" s="11" customFormat="1" ht="15" customHeight="1">
      <c r="A43" s="24">
        <v>40</v>
      </c>
      <c r="B43" s="25" t="s">
        <v>62</v>
      </c>
      <c r="C43" s="25" t="s">
        <v>155</v>
      </c>
      <c r="D43" s="26" t="s">
        <v>60</v>
      </c>
      <c r="E43" s="25" t="s">
        <v>65</v>
      </c>
      <c r="F43" s="26" t="s">
        <v>154</v>
      </c>
      <c r="G43" s="27" t="str">
        <f t="shared" si="0"/>
        <v>4.09/km</v>
      </c>
      <c r="H43" s="28">
        <f t="shared" si="2"/>
        <v>0.0056250000000000015</v>
      </c>
      <c r="I43" s="28">
        <f>F43-INDEX($F$4:$F$1159,MATCH(D43,$D$4:$D$1159,0))</f>
        <v>0.003449074074074073</v>
      </c>
    </row>
    <row r="44" spans="1:9" s="11" customFormat="1" ht="15" customHeight="1">
      <c r="A44" s="24">
        <v>41</v>
      </c>
      <c r="B44" s="25" t="s">
        <v>156</v>
      </c>
      <c r="C44" s="25" t="s">
        <v>157</v>
      </c>
      <c r="D44" s="26" t="s">
        <v>60</v>
      </c>
      <c r="E44" s="25" t="s">
        <v>13</v>
      </c>
      <c r="F44" s="26" t="s">
        <v>158</v>
      </c>
      <c r="G44" s="27" t="str">
        <f t="shared" si="0"/>
        <v>4.10/km</v>
      </c>
      <c r="H44" s="28">
        <f t="shared" si="2"/>
        <v>0.005775462962962965</v>
      </c>
      <c r="I44" s="28">
        <f>F44-INDEX($F$4:$F$1159,MATCH(D44,$D$4:$D$1159,0))</f>
        <v>0.0035995370370370365</v>
      </c>
    </row>
    <row r="45" spans="1:9" s="11" customFormat="1" ht="15" customHeight="1">
      <c r="A45" s="24">
        <v>42</v>
      </c>
      <c r="B45" s="25" t="s">
        <v>159</v>
      </c>
      <c r="C45" s="25" t="s">
        <v>144</v>
      </c>
      <c r="D45" s="26" t="s">
        <v>40</v>
      </c>
      <c r="E45" s="25" t="s">
        <v>18</v>
      </c>
      <c r="F45" s="26" t="s">
        <v>158</v>
      </c>
      <c r="G45" s="27" t="str">
        <f t="shared" si="0"/>
        <v>4.10/km</v>
      </c>
      <c r="H45" s="28">
        <f t="shared" si="2"/>
        <v>0.005775462962962965</v>
      </c>
      <c r="I45" s="28">
        <f>F45-INDEX($F$4:$F$1159,MATCH(D45,$D$4:$D$1159,0))</f>
        <v>0.004432870370370372</v>
      </c>
    </row>
    <row r="46" spans="1:9" s="11" customFormat="1" ht="15" customHeight="1">
      <c r="A46" s="24">
        <v>43</v>
      </c>
      <c r="B46" s="25" t="s">
        <v>91</v>
      </c>
      <c r="C46" s="25" t="s">
        <v>160</v>
      </c>
      <c r="D46" s="26" t="s">
        <v>161</v>
      </c>
      <c r="E46" s="25" t="s">
        <v>92</v>
      </c>
      <c r="F46" s="26" t="s">
        <v>162</v>
      </c>
      <c r="G46" s="27" t="str">
        <f t="shared" si="0"/>
        <v>4.14/km</v>
      </c>
      <c r="H46" s="28">
        <f t="shared" si="2"/>
        <v>0.006238425925925925</v>
      </c>
      <c r="I46" s="28">
        <f>F46-INDEX($F$4:$F$1159,MATCH(D46,$D$4:$D$1159,0))</f>
        <v>0</v>
      </c>
    </row>
    <row r="47" spans="1:9" s="11" customFormat="1" ht="15" customHeight="1">
      <c r="A47" s="24">
        <v>44</v>
      </c>
      <c r="B47" s="25" t="s">
        <v>163</v>
      </c>
      <c r="C47" s="25" t="s">
        <v>164</v>
      </c>
      <c r="D47" s="26" t="s">
        <v>75</v>
      </c>
      <c r="E47" s="25" t="s">
        <v>165</v>
      </c>
      <c r="F47" s="26" t="s">
        <v>166</v>
      </c>
      <c r="G47" s="27" t="str">
        <f t="shared" si="0"/>
        <v>4.15/km</v>
      </c>
      <c r="H47" s="28">
        <f t="shared" si="2"/>
        <v>0.006296296296296296</v>
      </c>
      <c r="I47" s="28">
        <f>F47-INDEX($F$4:$F$1159,MATCH(D47,$D$4:$D$1159,0))</f>
        <v>0.003171296296296297</v>
      </c>
    </row>
    <row r="48" spans="1:9" s="11" customFormat="1" ht="15" customHeight="1">
      <c r="A48" s="34">
        <v>45</v>
      </c>
      <c r="B48" s="35" t="s">
        <v>167</v>
      </c>
      <c r="C48" s="35" t="s">
        <v>157</v>
      </c>
      <c r="D48" s="36" t="s">
        <v>53</v>
      </c>
      <c r="E48" s="35" t="s">
        <v>21</v>
      </c>
      <c r="F48" s="36" t="s">
        <v>168</v>
      </c>
      <c r="G48" s="36" t="str">
        <f t="shared" si="0"/>
        <v>4.17/km</v>
      </c>
      <c r="H48" s="37">
        <f t="shared" si="2"/>
        <v>0.006493055555555554</v>
      </c>
      <c r="I48" s="37">
        <f>F48-INDEX($F$4:$F$1159,MATCH(D48,$D$4:$D$1159,0))</f>
        <v>0.0046527777777777765</v>
      </c>
    </row>
    <row r="49" spans="1:9" s="11" customFormat="1" ht="15" customHeight="1">
      <c r="A49" s="24">
        <v>46</v>
      </c>
      <c r="B49" s="25" t="s">
        <v>169</v>
      </c>
      <c r="C49" s="25" t="s">
        <v>144</v>
      </c>
      <c r="D49" s="26" t="s">
        <v>60</v>
      </c>
      <c r="E49" s="25" t="s">
        <v>170</v>
      </c>
      <c r="F49" s="26" t="s">
        <v>171</v>
      </c>
      <c r="G49" s="27" t="str">
        <f t="shared" si="0"/>
        <v>4.17/km</v>
      </c>
      <c r="H49" s="28">
        <f t="shared" si="2"/>
        <v>0.006516203703703705</v>
      </c>
      <c r="I49" s="28">
        <f>F49-INDEX($F$4:$F$1159,MATCH(D49,$D$4:$D$1159,0))</f>
        <v>0.004340277777777776</v>
      </c>
    </row>
    <row r="50" spans="1:9" s="11" customFormat="1" ht="15" customHeight="1">
      <c r="A50" s="24">
        <v>47</v>
      </c>
      <c r="B50" s="25" t="s">
        <v>172</v>
      </c>
      <c r="C50" s="25" t="s">
        <v>173</v>
      </c>
      <c r="D50" s="26" t="s">
        <v>60</v>
      </c>
      <c r="E50" s="25" t="s">
        <v>11</v>
      </c>
      <c r="F50" s="26" t="s">
        <v>174</v>
      </c>
      <c r="G50" s="27" t="str">
        <f t="shared" si="0"/>
        <v>4.18/km</v>
      </c>
      <c r="H50" s="28">
        <f t="shared" si="2"/>
        <v>0.006562499999999999</v>
      </c>
      <c r="I50" s="28">
        <f>F50-INDEX($F$4:$F$1159,MATCH(D50,$D$4:$D$1159,0))</f>
        <v>0.0043865740740740705</v>
      </c>
    </row>
    <row r="51" spans="1:9" s="11" customFormat="1" ht="15" customHeight="1">
      <c r="A51" s="24">
        <v>48</v>
      </c>
      <c r="B51" s="25" t="s">
        <v>175</v>
      </c>
      <c r="C51" s="25" t="s">
        <v>176</v>
      </c>
      <c r="D51" s="26" t="s">
        <v>80</v>
      </c>
      <c r="E51" s="25" t="s">
        <v>76</v>
      </c>
      <c r="F51" s="26" t="s">
        <v>177</v>
      </c>
      <c r="G51" s="27" t="str">
        <f t="shared" si="0"/>
        <v>4.18/km</v>
      </c>
      <c r="H51" s="28">
        <f t="shared" si="2"/>
        <v>0.006631944444444444</v>
      </c>
      <c r="I51" s="28">
        <f>F51-INDEX($F$4:$F$1159,MATCH(D51,$D$4:$D$1159,0))</f>
        <v>0.0035069444444444445</v>
      </c>
    </row>
    <row r="52" spans="1:9" s="11" customFormat="1" ht="15" customHeight="1">
      <c r="A52" s="24">
        <v>49</v>
      </c>
      <c r="B52" s="25" t="s">
        <v>178</v>
      </c>
      <c r="C52" s="25" t="s">
        <v>179</v>
      </c>
      <c r="D52" s="26" t="s">
        <v>40</v>
      </c>
      <c r="E52" s="25" t="s">
        <v>11</v>
      </c>
      <c r="F52" s="26" t="s">
        <v>180</v>
      </c>
      <c r="G52" s="27" t="str">
        <f t="shared" si="0"/>
        <v>4.19/km</v>
      </c>
      <c r="H52" s="28">
        <f t="shared" si="2"/>
        <v>0.006678240740740738</v>
      </c>
      <c r="I52" s="28">
        <f>F52-INDEX($F$4:$F$1159,MATCH(D52,$D$4:$D$1159,0))</f>
        <v>0.005335648148148145</v>
      </c>
    </row>
    <row r="53" spans="1:9" s="13" customFormat="1" ht="15" customHeight="1">
      <c r="A53" s="24">
        <v>50</v>
      </c>
      <c r="B53" s="25" t="s">
        <v>181</v>
      </c>
      <c r="C53" s="25" t="s">
        <v>82</v>
      </c>
      <c r="D53" s="26" t="s">
        <v>64</v>
      </c>
      <c r="E53" s="25" t="s">
        <v>11</v>
      </c>
      <c r="F53" s="26" t="s">
        <v>182</v>
      </c>
      <c r="G53" s="27" t="str">
        <f t="shared" si="0"/>
        <v>4.19/km</v>
      </c>
      <c r="H53" s="28">
        <f t="shared" si="2"/>
        <v>0.006689814814814819</v>
      </c>
      <c r="I53" s="28">
        <f>F53-INDEX($F$4:$F$1159,MATCH(D53,$D$4:$D$1159,0))</f>
        <v>0.004467592592592596</v>
      </c>
    </row>
    <row r="54" spans="1:9" s="11" customFormat="1" ht="15" customHeight="1">
      <c r="A54" s="24">
        <v>51</v>
      </c>
      <c r="B54" s="25" t="s">
        <v>183</v>
      </c>
      <c r="C54" s="25" t="s">
        <v>184</v>
      </c>
      <c r="D54" s="26" t="s">
        <v>53</v>
      </c>
      <c r="E54" s="25" t="s">
        <v>23</v>
      </c>
      <c r="F54" s="26" t="s">
        <v>185</v>
      </c>
      <c r="G54" s="27" t="str">
        <f t="shared" si="0"/>
        <v>4.20/km</v>
      </c>
      <c r="H54" s="28">
        <f t="shared" si="2"/>
        <v>0.006782407407407407</v>
      </c>
      <c r="I54" s="28">
        <f>F54-INDEX($F$4:$F$1159,MATCH(D54,$D$4:$D$1159,0))</f>
        <v>0.00494212962962963</v>
      </c>
    </row>
    <row r="55" spans="1:9" s="11" customFormat="1" ht="15" customHeight="1">
      <c r="A55" s="24">
        <v>52</v>
      </c>
      <c r="B55" s="25" t="s">
        <v>186</v>
      </c>
      <c r="C55" s="25" t="s">
        <v>187</v>
      </c>
      <c r="D55" s="26" t="s">
        <v>40</v>
      </c>
      <c r="E55" s="25" t="s">
        <v>11</v>
      </c>
      <c r="F55" s="26" t="s">
        <v>188</v>
      </c>
      <c r="G55" s="27" t="str">
        <f t="shared" si="0"/>
        <v>4.21/km</v>
      </c>
      <c r="H55" s="28">
        <f t="shared" si="2"/>
        <v>0.00689814814814815</v>
      </c>
      <c r="I55" s="28">
        <f>F55-INDEX($F$4:$F$1159,MATCH(D55,$D$4:$D$1159,0))</f>
        <v>0.005555555555555557</v>
      </c>
    </row>
    <row r="56" spans="1:9" s="11" customFormat="1" ht="15" customHeight="1">
      <c r="A56" s="24">
        <v>53</v>
      </c>
      <c r="B56" s="25" t="s">
        <v>189</v>
      </c>
      <c r="C56" s="25" t="s">
        <v>190</v>
      </c>
      <c r="D56" s="26" t="s">
        <v>40</v>
      </c>
      <c r="E56" s="25" t="s">
        <v>191</v>
      </c>
      <c r="F56" s="26" t="s">
        <v>188</v>
      </c>
      <c r="G56" s="27" t="str">
        <f t="shared" si="0"/>
        <v>4.21/km</v>
      </c>
      <c r="H56" s="28">
        <f t="shared" si="2"/>
        <v>0.00689814814814815</v>
      </c>
      <c r="I56" s="28">
        <f>F56-INDEX($F$4:$F$1159,MATCH(D56,$D$4:$D$1159,0))</f>
        <v>0.005555555555555557</v>
      </c>
    </row>
    <row r="57" spans="1:9" s="11" customFormat="1" ht="15" customHeight="1">
      <c r="A57" s="24">
        <v>54</v>
      </c>
      <c r="B57" s="25" t="s">
        <v>192</v>
      </c>
      <c r="C57" s="25" t="s">
        <v>193</v>
      </c>
      <c r="D57" s="26" t="s">
        <v>80</v>
      </c>
      <c r="E57" s="25" t="s">
        <v>17</v>
      </c>
      <c r="F57" s="26" t="s">
        <v>194</v>
      </c>
      <c r="G57" s="27" t="str">
        <f t="shared" si="0"/>
        <v>4.21/km</v>
      </c>
      <c r="H57" s="28">
        <f t="shared" si="2"/>
        <v>0.006909722222222223</v>
      </c>
      <c r="I57" s="28">
        <f>F57-INDEX($F$4:$F$1159,MATCH(D57,$D$4:$D$1159,0))</f>
        <v>0.003784722222222224</v>
      </c>
    </row>
    <row r="58" spans="1:9" s="11" customFormat="1" ht="15" customHeight="1">
      <c r="A58" s="24">
        <v>55</v>
      </c>
      <c r="B58" s="25" t="s">
        <v>195</v>
      </c>
      <c r="C58" s="25" t="s">
        <v>196</v>
      </c>
      <c r="D58" s="26" t="s">
        <v>80</v>
      </c>
      <c r="E58" s="25" t="s">
        <v>11</v>
      </c>
      <c r="F58" s="26" t="s">
        <v>197</v>
      </c>
      <c r="G58" s="27" t="str">
        <f t="shared" si="0"/>
        <v>4.21/km</v>
      </c>
      <c r="H58" s="28">
        <f t="shared" si="2"/>
        <v>0.006956018518518525</v>
      </c>
      <c r="I58" s="28">
        <f>F58-INDEX($F$4:$F$1159,MATCH(D58,$D$4:$D$1159,0))</f>
        <v>0.0038310185185185253</v>
      </c>
    </row>
    <row r="59" spans="1:9" s="11" customFormat="1" ht="15" customHeight="1">
      <c r="A59" s="24">
        <v>56</v>
      </c>
      <c r="B59" s="25" t="s">
        <v>198</v>
      </c>
      <c r="C59" s="25" t="s">
        <v>44</v>
      </c>
      <c r="D59" s="26" t="s">
        <v>53</v>
      </c>
      <c r="E59" s="25" t="s">
        <v>11</v>
      </c>
      <c r="F59" s="26" t="s">
        <v>199</v>
      </c>
      <c r="G59" s="27" t="str">
        <f t="shared" si="0"/>
        <v>4.22/km</v>
      </c>
      <c r="H59" s="28">
        <f t="shared" si="2"/>
        <v>0.006979166666666665</v>
      </c>
      <c r="I59" s="28">
        <f>F59-INDEX($F$4:$F$1159,MATCH(D59,$D$4:$D$1159,0))</f>
        <v>0.005138888888888887</v>
      </c>
    </row>
    <row r="60" spans="1:9" s="11" customFormat="1" ht="15" customHeight="1">
      <c r="A60" s="24">
        <v>57</v>
      </c>
      <c r="B60" s="25" t="s">
        <v>200</v>
      </c>
      <c r="C60" s="25" t="s">
        <v>74</v>
      </c>
      <c r="D60" s="26" t="s">
        <v>161</v>
      </c>
      <c r="E60" s="25" t="s">
        <v>15</v>
      </c>
      <c r="F60" s="26" t="s">
        <v>201</v>
      </c>
      <c r="G60" s="27" t="str">
        <f t="shared" si="0"/>
        <v>4.22/km</v>
      </c>
      <c r="H60" s="28">
        <f t="shared" si="2"/>
        <v>0.007002314814814812</v>
      </c>
      <c r="I60" s="28">
        <f>F60-INDEX($F$4:$F$1159,MATCH(D60,$D$4:$D$1159,0))</f>
        <v>0.0007638888888888869</v>
      </c>
    </row>
    <row r="61" spans="1:9" s="11" customFormat="1" ht="15" customHeight="1">
      <c r="A61" s="24">
        <v>58</v>
      </c>
      <c r="B61" s="25" t="s">
        <v>202</v>
      </c>
      <c r="C61" s="25" t="s">
        <v>124</v>
      </c>
      <c r="D61" s="26" t="s">
        <v>53</v>
      </c>
      <c r="E61" s="25" t="s">
        <v>23</v>
      </c>
      <c r="F61" s="26" t="s">
        <v>203</v>
      </c>
      <c r="G61" s="27" t="str">
        <f t="shared" si="0"/>
        <v>4.22/km</v>
      </c>
      <c r="H61" s="28">
        <f t="shared" si="2"/>
        <v>0.007013888888888889</v>
      </c>
      <c r="I61" s="28">
        <f>F61-INDEX($F$4:$F$1159,MATCH(D61,$D$4:$D$1159,0))</f>
        <v>0.0051736111111111115</v>
      </c>
    </row>
    <row r="62" spans="1:9" s="11" customFormat="1" ht="15" customHeight="1">
      <c r="A62" s="24">
        <v>59</v>
      </c>
      <c r="B62" s="25" t="s">
        <v>204</v>
      </c>
      <c r="C62" s="25" t="s">
        <v>121</v>
      </c>
      <c r="D62" s="26" t="s">
        <v>60</v>
      </c>
      <c r="E62" s="25" t="s">
        <v>20</v>
      </c>
      <c r="F62" s="26" t="s">
        <v>205</v>
      </c>
      <c r="G62" s="27" t="str">
        <f t="shared" si="0"/>
        <v>4.22/km</v>
      </c>
      <c r="H62" s="28">
        <f t="shared" si="2"/>
        <v>0.0070370370370370396</v>
      </c>
      <c r="I62" s="28">
        <f>F62-INDEX($F$4:$F$1159,MATCH(D62,$D$4:$D$1159,0))</f>
        <v>0.004861111111111111</v>
      </c>
    </row>
    <row r="63" spans="1:9" s="11" customFormat="1" ht="15" customHeight="1">
      <c r="A63" s="24">
        <v>60</v>
      </c>
      <c r="B63" s="25" t="s">
        <v>206</v>
      </c>
      <c r="C63" s="25" t="s">
        <v>74</v>
      </c>
      <c r="D63" s="26" t="s">
        <v>207</v>
      </c>
      <c r="E63" s="25" t="s">
        <v>12</v>
      </c>
      <c r="F63" s="26" t="s">
        <v>208</v>
      </c>
      <c r="G63" s="27" t="str">
        <f t="shared" si="0"/>
        <v>4.23/km</v>
      </c>
      <c r="H63" s="28">
        <f t="shared" si="2"/>
        <v>0.007175925925925929</v>
      </c>
      <c r="I63" s="28">
        <f>F63-INDEX($F$4:$F$1159,MATCH(D63,$D$4:$D$1159,0))</f>
        <v>0</v>
      </c>
    </row>
    <row r="64" spans="1:9" s="11" customFormat="1" ht="15" customHeight="1">
      <c r="A64" s="24">
        <v>61</v>
      </c>
      <c r="B64" s="25" t="s">
        <v>209</v>
      </c>
      <c r="C64" s="25" t="s">
        <v>210</v>
      </c>
      <c r="D64" s="26" t="s">
        <v>32</v>
      </c>
      <c r="E64" s="25" t="s">
        <v>71</v>
      </c>
      <c r="F64" s="26" t="s">
        <v>211</v>
      </c>
      <c r="G64" s="27" t="str">
        <f t="shared" si="0"/>
        <v>4.25/km</v>
      </c>
      <c r="H64" s="28">
        <f t="shared" si="2"/>
        <v>0.00736111111111111</v>
      </c>
      <c r="I64" s="28">
        <f>F64-INDEX($F$4:$F$1159,MATCH(D64,$D$4:$D$1159,0))</f>
        <v>0.00736111111111111</v>
      </c>
    </row>
    <row r="65" spans="1:9" s="11" customFormat="1" ht="15" customHeight="1">
      <c r="A65" s="24">
        <v>62</v>
      </c>
      <c r="B65" s="25" t="s">
        <v>212</v>
      </c>
      <c r="C65" s="25" t="s">
        <v>44</v>
      </c>
      <c r="D65" s="26" t="s">
        <v>53</v>
      </c>
      <c r="E65" s="25" t="s">
        <v>71</v>
      </c>
      <c r="F65" s="26" t="s">
        <v>213</v>
      </c>
      <c r="G65" s="27" t="str">
        <f t="shared" si="0"/>
        <v>4.26/km</v>
      </c>
      <c r="H65" s="28">
        <f t="shared" si="2"/>
        <v>0.007476851851851856</v>
      </c>
      <c r="I65" s="28">
        <f>F65-INDEX($F$4:$F$1159,MATCH(D65,$D$4:$D$1159,0))</f>
        <v>0.005636574074074079</v>
      </c>
    </row>
    <row r="66" spans="1:9" s="11" customFormat="1" ht="15" customHeight="1">
      <c r="A66" s="24">
        <v>63</v>
      </c>
      <c r="B66" s="25" t="s">
        <v>214</v>
      </c>
      <c r="C66" s="25" t="s">
        <v>215</v>
      </c>
      <c r="D66" s="26" t="s">
        <v>60</v>
      </c>
      <c r="E66" s="25" t="s">
        <v>49</v>
      </c>
      <c r="F66" s="26" t="s">
        <v>216</v>
      </c>
      <c r="G66" s="27" t="str">
        <f t="shared" si="0"/>
        <v>4.27/km</v>
      </c>
      <c r="H66" s="28">
        <f t="shared" si="2"/>
        <v>0.007500000000000003</v>
      </c>
      <c r="I66" s="28">
        <f>F66-INDEX($F$4:$F$1159,MATCH(D66,$D$4:$D$1159,0))</f>
        <v>0.005324074074074075</v>
      </c>
    </row>
    <row r="67" spans="1:9" s="11" customFormat="1" ht="15" customHeight="1">
      <c r="A67" s="24">
        <v>64</v>
      </c>
      <c r="B67" s="25" t="s">
        <v>202</v>
      </c>
      <c r="C67" s="25" t="s">
        <v>217</v>
      </c>
      <c r="D67" s="26" t="s">
        <v>53</v>
      </c>
      <c r="E67" s="25" t="s">
        <v>23</v>
      </c>
      <c r="F67" s="26" t="s">
        <v>218</v>
      </c>
      <c r="G67" s="27" t="str">
        <f t="shared" si="0"/>
        <v>4.28/km</v>
      </c>
      <c r="H67" s="28">
        <f t="shared" si="2"/>
        <v>0.0076504629629629665</v>
      </c>
      <c r="I67" s="28">
        <f>F67-INDEX($F$4:$F$1159,MATCH(D67,$D$4:$D$1159,0))</f>
        <v>0.005810185185185189</v>
      </c>
    </row>
    <row r="68" spans="1:9" s="11" customFormat="1" ht="15" customHeight="1">
      <c r="A68" s="24">
        <v>65</v>
      </c>
      <c r="B68" s="25" t="s">
        <v>219</v>
      </c>
      <c r="C68" s="25" t="s">
        <v>74</v>
      </c>
      <c r="D68" s="26" t="s">
        <v>64</v>
      </c>
      <c r="E68" s="25" t="s">
        <v>19</v>
      </c>
      <c r="F68" s="26" t="s">
        <v>220</v>
      </c>
      <c r="G68" s="27" t="str">
        <f aca="true" t="shared" si="3" ref="G68:G98">TEXT(INT((HOUR(F68)*3600+MINUTE(F68)*60+SECOND(F68))/$I$2/60),"0")&amp;"."&amp;TEXT(MOD((HOUR(F68)*3600+MINUTE(F68)*60+SECOND(F68))/$I$2,60),"00")&amp;"/km"</f>
        <v>4.30/km</v>
      </c>
      <c r="H68" s="28">
        <f t="shared" si="2"/>
        <v>0.007847222222222224</v>
      </c>
      <c r="I68" s="28">
        <f>F68-INDEX($F$4:$F$1159,MATCH(D68,$D$4:$D$1159,0))</f>
        <v>0.0056250000000000015</v>
      </c>
    </row>
    <row r="69" spans="1:9" s="11" customFormat="1" ht="15" customHeight="1">
      <c r="A69" s="24">
        <v>66</v>
      </c>
      <c r="B69" s="25" t="s">
        <v>221</v>
      </c>
      <c r="C69" s="25" t="s">
        <v>44</v>
      </c>
      <c r="D69" s="26" t="s">
        <v>60</v>
      </c>
      <c r="E69" s="25" t="s">
        <v>20</v>
      </c>
      <c r="F69" s="26" t="s">
        <v>222</v>
      </c>
      <c r="G69" s="27" t="str">
        <f t="shared" si="3"/>
        <v>4.30/km</v>
      </c>
      <c r="H69" s="28">
        <f t="shared" si="2"/>
        <v>0.007858796296296298</v>
      </c>
      <c r="I69" s="28">
        <f>F69-INDEX($F$4:$F$1159,MATCH(D69,$D$4:$D$1159,0))</f>
        <v>0.005682870370370369</v>
      </c>
    </row>
    <row r="70" spans="1:9" s="11" customFormat="1" ht="15" customHeight="1">
      <c r="A70" s="24">
        <v>67</v>
      </c>
      <c r="B70" s="25" t="s">
        <v>223</v>
      </c>
      <c r="C70" s="25" t="s">
        <v>224</v>
      </c>
      <c r="D70" s="26" t="s">
        <v>32</v>
      </c>
      <c r="E70" s="25" t="s">
        <v>71</v>
      </c>
      <c r="F70" s="26" t="s">
        <v>225</v>
      </c>
      <c r="G70" s="27" t="str">
        <f t="shared" si="3"/>
        <v>4.31/km</v>
      </c>
      <c r="H70" s="28">
        <f t="shared" si="2"/>
        <v>0.008009259259259261</v>
      </c>
      <c r="I70" s="28">
        <f>F70-INDEX($F$4:$F$1159,MATCH(D70,$D$4:$D$1159,0))</f>
        <v>0.008009259259259261</v>
      </c>
    </row>
    <row r="71" spans="1:9" s="11" customFormat="1" ht="15" customHeight="1">
      <c r="A71" s="24">
        <v>68</v>
      </c>
      <c r="B71" s="25" t="s">
        <v>226</v>
      </c>
      <c r="C71" s="25" t="s">
        <v>224</v>
      </c>
      <c r="D71" s="26" t="s">
        <v>64</v>
      </c>
      <c r="E71" s="25" t="s">
        <v>227</v>
      </c>
      <c r="F71" s="26" t="s">
        <v>228</v>
      </c>
      <c r="G71" s="27" t="str">
        <f t="shared" si="3"/>
        <v>4.32/km</v>
      </c>
      <c r="H71" s="28">
        <f t="shared" si="2"/>
        <v>0.008020833333333335</v>
      </c>
      <c r="I71" s="28">
        <f>F71-INDEX($F$4:$F$1159,MATCH(D71,$D$4:$D$1159,0))</f>
        <v>0.005798611111111112</v>
      </c>
    </row>
    <row r="72" spans="1:9" s="11" customFormat="1" ht="15" customHeight="1">
      <c r="A72" s="24">
        <v>69</v>
      </c>
      <c r="B72" s="25" t="s">
        <v>202</v>
      </c>
      <c r="C72" s="25" t="s">
        <v>144</v>
      </c>
      <c r="D72" s="26" t="s">
        <v>53</v>
      </c>
      <c r="E72" s="25" t="s">
        <v>23</v>
      </c>
      <c r="F72" s="26" t="s">
        <v>229</v>
      </c>
      <c r="G72" s="27" t="str">
        <f t="shared" si="3"/>
        <v>4.32/km</v>
      </c>
      <c r="H72" s="28">
        <f t="shared" si="2"/>
        <v>0.008032407407407408</v>
      </c>
      <c r="I72" s="28">
        <f>F72-INDEX($F$4:$F$1159,MATCH(D72,$D$4:$D$1159,0))</f>
        <v>0.006192129629629631</v>
      </c>
    </row>
    <row r="73" spans="1:9" s="11" customFormat="1" ht="15" customHeight="1">
      <c r="A73" s="24">
        <v>70</v>
      </c>
      <c r="B73" s="25" t="s">
        <v>230</v>
      </c>
      <c r="C73" s="25" t="s">
        <v>179</v>
      </c>
      <c r="D73" s="26" t="s">
        <v>60</v>
      </c>
      <c r="E73" s="25" t="s">
        <v>231</v>
      </c>
      <c r="F73" s="26" t="s">
        <v>232</v>
      </c>
      <c r="G73" s="27" t="str">
        <f t="shared" si="3"/>
        <v>4.33/km</v>
      </c>
      <c r="H73" s="28">
        <f t="shared" si="2"/>
        <v>0.008136574074074074</v>
      </c>
      <c r="I73" s="28">
        <f>F73-INDEX($F$4:$F$1159,MATCH(D73,$D$4:$D$1159,0))</f>
        <v>0.0059606481481481455</v>
      </c>
    </row>
    <row r="74" spans="1:9" s="11" customFormat="1" ht="15" customHeight="1">
      <c r="A74" s="24">
        <v>71</v>
      </c>
      <c r="B74" s="25" t="s">
        <v>233</v>
      </c>
      <c r="C74" s="25" t="s">
        <v>234</v>
      </c>
      <c r="D74" s="26" t="s">
        <v>80</v>
      </c>
      <c r="E74" s="25" t="s">
        <v>11</v>
      </c>
      <c r="F74" s="26" t="s">
        <v>235</v>
      </c>
      <c r="G74" s="27" t="str">
        <f t="shared" si="3"/>
        <v>4.34/km</v>
      </c>
      <c r="H74" s="28">
        <f t="shared" si="2"/>
        <v>0.00826388888888889</v>
      </c>
      <c r="I74" s="28">
        <f>F74-INDEX($F$4:$F$1159,MATCH(D74,$D$4:$D$1159,0))</f>
        <v>0.005138888888888891</v>
      </c>
    </row>
    <row r="75" spans="1:9" s="11" customFormat="1" ht="15" customHeight="1">
      <c r="A75" s="24">
        <v>72</v>
      </c>
      <c r="B75" s="25" t="s">
        <v>236</v>
      </c>
      <c r="C75" s="25" t="s">
        <v>141</v>
      </c>
      <c r="D75" s="26" t="s">
        <v>75</v>
      </c>
      <c r="E75" s="25" t="s">
        <v>11</v>
      </c>
      <c r="F75" s="26" t="s">
        <v>237</v>
      </c>
      <c r="G75" s="27" t="str">
        <f t="shared" si="3"/>
        <v>4.34/km</v>
      </c>
      <c r="H75" s="28">
        <f t="shared" si="2"/>
        <v>0.008275462962962967</v>
      </c>
      <c r="I75" s="28">
        <f>F75-INDEX($F$4:$F$1159,MATCH(D75,$D$4:$D$1159,0))</f>
        <v>0.005150462962962968</v>
      </c>
    </row>
    <row r="76" spans="1:9" s="11" customFormat="1" ht="15" customHeight="1">
      <c r="A76" s="24">
        <v>73</v>
      </c>
      <c r="B76" s="25" t="s">
        <v>238</v>
      </c>
      <c r="C76" s="25" t="s">
        <v>44</v>
      </c>
      <c r="D76" s="26" t="s">
        <v>64</v>
      </c>
      <c r="E76" s="25" t="s">
        <v>11</v>
      </c>
      <c r="F76" s="26" t="s">
        <v>239</v>
      </c>
      <c r="G76" s="27" t="str">
        <f t="shared" si="3"/>
        <v>4.35/km</v>
      </c>
      <c r="H76" s="28">
        <f t="shared" si="2"/>
        <v>0.008333333333333331</v>
      </c>
      <c r="I76" s="28">
        <f>F76-INDEX($F$4:$F$1159,MATCH(D76,$D$4:$D$1159,0))</f>
        <v>0.006111111111111109</v>
      </c>
    </row>
    <row r="77" spans="1:9" s="11" customFormat="1" ht="15" customHeight="1">
      <c r="A77" s="24">
        <v>74</v>
      </c>
      <c r="B77" s="25" t="s">
        <v>240</v>
      </c>
      <c r="C77" s="25" t="s">
        <v>241</v>
      </c>
      <c r="D77" s="26" t="s">
        <v>40</v>
      </c>
      <c r="E77" s="25" t="s">
        <v>71</v>
      </c>
      <c r="F77" s="26" t="s">
        <v>242</v>
      </c>
      <c r="G77" s="27" t="str">
        <f t="shared" si="3"/>
        <v>4.36/km</v>
      </c>
      <c r="H77" s="28">
        <f t="shared" si="2"/>
        <v>0.0084375</v>
      </c>
      <c r="I77" s="28">
        <f>F77-INDEX($F$4:$F$1159,MATCH(D77,$D$4:$D$1159,0))</f>
        <v>0.007094907407407407</v>
      </c>
    </row>
    <row r="78" spans="1:9" s="11" customFormat="1" ht="15" customHeight="1">
      <c r="A78" s="24">
        <v>75</v>
      </c>
      <c r="B78" s="25" t="s">
        <v>219</v>
      </c>
      <c r="C78" s="25" t="s">
        <v>115</v>
      </c>
      <c r="D78" s="26" t="s">
        <v>75</v>
      </c>
      <c r="E78" s="25" t="s">
        <v>71</v>
      </c>
      <c r="F78" s="26" t="s">
        <v>242</v>
      </c>
      <c r="G78" s="27" t="str">
        <f t="shared" si="3"/>
        <v>4.36/km</v>
      </c>
      <c r="H78" s="28">
        <f t="shared" si="2"/>
        <v>0.0084375</v>
      </c>
      <c r="I78" s="28">
        <f>F78-INDEX($F$4:$F$1159,MATCH(D78,$D$4:$D$1159,0))</f>
        <v>0.005312500000000001</v>
      </c>
    </row>
    <row r="79" spans="1:9" s="11" customFormat="1" ht="15" customHeight="1">
      <c r="A79" s="24">
        <v>76</v>
      </c>
      <c r="B79" s="25" t="s">
        <v>243</v>
      </c>
      <c r="C79" s="25" t="s">
        <v>74</v>
      </c>
      <c r="D79" s="26" t="s">
        <v>64</v>
      </c>
      <c r="E79" s="25" t="s">
        <v>17</v>
      </c>
      <c r="F79" s="26" t="s">
        <v>242</v>
      </c>
      <c r="G79" s="27" t="str">
        <f t="shared" si="3"/>
        <v>4.36/km</v>
      </c>
      <c r="H79" s="28">
        <f t="shared" si="2"/>
        <v>0.0084375</v>
      </c>
      <c r="I79" s="28">
        <f>F79-INDEX($F$4:$F$1159,MATCH(D79,$D$4:$D$1159,0))</f>
        <v>0.006215277777777778</v>
      </c>
    </row>
    <row r="80" spans="1:9" s="13" customFormat="1" ht="15" customHeight="1">
      <c r="A80" s="24">
        <v>77</v>
      </c>
      <c r="B80" s="25" t="s">
        <v>244</v>
      </c>
      <c r="C80" s="25" t="s">
        <v>245</v>
      </c>
      <c r="D80" s="26" t="s">
        <v>40</v>
      </c>
      <c r="E80" s="25" t="s">
        <v>246</v>
      </c>
      <c r="F80" s="26" t="s">
        <v>242</v>
      </c>
      <c r="G80" s="27" t="str">
        <f t="shared" si="3"/>
        <v>4.36/km</v>
      </c>
      <c r="H80" s="28">
        <f t="shared" si="2"/>
        <v>0.0084375</v>
      </c>
      <c r="I80" s="28">
        <f>F80-INDEX($F$4:$F$1159,MATCH(D80,$D$4:$D$1159,0))</f>
        <v>0.007094907407407407</v>
      </c>
    </row>
    <row r="81" spans="1:9" s="11" customFormat="1" ht="15" customHeight="1">
      <c r="A81" s="24">
        <v>78</v>
      </c>
      <c r="B81" s="25" t="s">
        <v>247</v>
      </c>
      <c r="C81" s="25" t="s">
        <v>248</v>
      </c>
      <c r="D81" s="26" t="s">
        <v>75</v>
      </c>
      <c r="E81" s="25" t="s">
        <v>249</v>
      </c>
      <c r="F81" s="26" t="s">
        <v>242</v>
      </c>
      <c r="G81" s="27" t="str">
        <f t="shared" si="3"/>
        <v>4.36/km</v>
      </c>
      <c r="H81" s="28">
        <f t="shared" si="2"/>
        <v>0.0084375</v>
      </c>
      <c r="I81" s="28">
        <f>F81-INDEX($F$4:$F$1159,MATCH(D81,$D$4:$D$1159,0))</f>
        <v>0.005312500000000001</v>
      </c>
    </row>
    <row r="82" spans="1:9" s="11" customFormat="1" ht="15" customHeight="1">
      <c r="A82" s="24">
        <v>79</v>
      </c>
      <c r="B82" s="25" t="s">
        <v>250</v>
      </c>
      <c r="C82" s="25" t="s">
        <v>196</v>
      </c>
      <c r="D82" s="26" t="s">
        <v>80</v>
      </c>
      <c r="E82" s="25" t="s">
        <v>191</v>
      </c>
      <c r="F82" s="26" t="s">
        <v>242</v>
      </c>
      <c r="G82" s="27" t="str">
        <f t="shared" si="3"/>
        <v>4.36/km</v>
      </c>
      <c r="H82" s="28">
        <f t="shared" si="2"/>
        <v>0.0084375</v>
      </c>
      <c r="I82" s="28">
        <f>F82-INDEX($F$4:$F$1159,MATCH(D82,$D$4:$D$1159,0))</f>
        <v>0.005312500000000001</v>
      </c>
    </row>
    <row r="83" spans="1:9" s="11" customFormat="1" ht="15" customHeight="1">
      <c r="A83" s="34">
        <v>80</v>
      </c>
      <c r="B83" s="35" t="s">
        <v>251</v>
      </c>
      <c r="C83" s="35" t="s">
        <v>31</v>
      </c>
      <c r="D83" s="36" t="s">
        <v>60</v>
      </c>
      <c r="E83" s="35" t="s">
        <v>21</v>
      </c>
      <c r="F83" s="36" t="s">
        <v>252</v>
      </c>
      <c r="G83" s="36" t="str">
        <f t="shared" si="3"/>
        <v>4.51/km</v>
      </c>
      <c r="H83" s="37">
        <f t="shared" si="2"/>
        <v>0.010034722222222223</v>
      </c>
      <c r="I83" s="37">
        <f>F83-INDEX($F$4:$F$1159,MATCH(D83,$D$4:$D$1159,0))</f>
        <v>0.007858796296296294</v>
      </c>
    </row>
    <row r="84" spans="1:9" ht="15" customHeight="1">
      <c r="A84" s="24">
        <v>81</v>
      </c>
      <c r="B84" s="25" t="s">
        <v>253</v>
      </c>
      <c r="C84" s="25" t="s">
        <v>74</v>
      </c>
      <c r="D84" s="26" t="s">
        <v>40</v>
      </c>
      <c r="E84" s="25" t="s">
        <v>17</v>
      </c>
      <c r="F84" s="26" t="s">
        <v>254</v>
      </c>
      <c r="G84" s="27" t="str">
        <f t="shared" si="3"/>
        <v>4.53/km</v>
      </c>
      <c r="H84" s="28">
        <f t="shared" si="2"/>
        <v>0.01023148148148148</v>
      </c>
      <c r="I84" s="28">
        <f>F84-INDEX($F$4:$F$1159,MATCH(D84,$D$4:$D$1159,0))</f>
        <v>0.008888888888888887</v>
      </c>
    </row>
    <row r="85" spans="1:9" ht="15" customHeight="1">
      <c r="A85" s="24">
        <v>82</v>
      </c>
      <c r="B85" s="25" t="s">
        <v>255</v>
      </c>
      <c r="C85" s="25" t="s">
        <v>74</v>
      </c>
      <c r="D85" s="26" t="s">
        <v>207</v>
      </c>
      <c r="E85" s="25" t="s">
        <v>17</v>
      </c>
      <c r="F85" s="26" t="s">
        <v>256</v>
      </c>
      <c r="G85" s="27" t="str">
        <f t="shared" si="3"/>
        <v>4.57/km</v>
      </c>
      <c r="H85" s="28">
        <f t="shared" si="2"/>
        <v>0.010636574074074076</v>
      </c>
      <c r="I85" s="28">
        <f>F85-INDEX($F$4:$F$1159,MATCH(D85,$D$4:$D$1159,0))</f>
        <v>0.0034606481481481467</v>
      </c>
    </row>
    <row r="86" spans="1:9" ht="15" customHeight="1">
      <c r="A86" s="24">
        <v>83</v>
      </c>
      <c r="B86" s="25" t="s">
        <v>257</v>
      </c>
      <c r="C86" s="25" t="s">
        <v>258</v>
      </c>
      <c r="D86" s="26" t="s">
        <v>80</v>
      </c>
      <c r="E86" s="25" t="s">
        <v>12</v>
      </c>
      <c r="F86" s="26" t="s">
        <v>256</v>
      </c>
      <c r="G86" s="27" t="str">
        <f t="shared" si="3"/>
        <v>4.57/km</v>
      </c>
      <c r="H86" s="28">
        <f t="shared" si="2"/>
        <v>0.010636574074074076</v>
      </c>
      <c r="I86" s="28">
        <f>F86-INDEX($F$4:$F$1159,MATCH(D86,$D$4:$D$1159,0))</f>
        <v>0.007511574074074077</v>
      </c>
    </row>
    <row r="87" spans="1:9" ht="15" customHeight="1">
      <c r="A87" s="24">
        <v>84</v>
      </c>
      <c r="B87" s="25" t="s">
        <v>259</v>
      </c>
      <c r="C87" s="25" t="s">
        <v>106</v>
      </c>
      <c r="D87" s="26" t="s">
        <v>45</v>
      </c>
      <c r="E87" s="25" t="s">
        <v>12</v>
      </c>
      <c r="F87" s="26" t="s">
        <v>256</v>
      </c>
      <c r="G87" s="27" t="str">
        <f t="shared" si="3"/>
        <v>4.57/km</v>
      </c>
      <c r="H87" s="28">
        <f t="shared" si="2"/>
        <v>0.010636574074074076</v>
      </c>
      <c r="I87" s="28">
        <f>F87-INDEX($F$4:$F$1159,MATCH(D87,$D$4:$D$1159,0))</f>
        <v>0.009212962962962964</v>
      </c>
    </row>
    <row r="88" spans="1:9" ht="15" customHeight="1">
      <c r="A88" s="24">
        <v>85</v>
      </c>
      <c r="B88" s="25" t="s">
        <v>260</v>
      </c>
      <c r="C88" s="25" t="s">
        <v>261</v>
      </c>
      <c r="D88" s="26" t="s">
        <v>161</v>
      </c>
      <c r="E88" s="25" t="s">
        <v>231</v>
      </c>
      <c r="F88" s="26" t="s">
        <v>262</v>
      </c>
      <c r="G88" s="27" t="str">
        <f t="shared" si="3"/>
        <v>4.57/km</v>
      </c>
      <c r="H88" s="28">
        <f t="shared" si="2"/>
        <v>0.010648148148148146</v>
      </c>
      <c r="I88" s="28">
        <f>F88-INDEX($F$4:$F$1159,MATCH(D88,$D$4:$D$1159,0))</f>
        <v>0.004409722222222221</v>
      </c>
    </row>
    <row r="89" spans="1:9" ht="15" customHeight="1">
      <c r="A89" s="24">
        <v>86</v>
      </c>
      <c r="B89" s="25" t="s">
        <v>263</v>
      </c>
      <c r="C89" s="25" t="s">
        <v>44</v>
      </c>
      <c r="D89" s="26" t="s">
        <v>161</v>
      </c>
      <c r="E89" s="25" t="s">
        <v>49</v>
      </c>
      <c r="F89" s="26" t="s">
        <v>264</v>
      </c>
      <c r="G89" s="27" t="str">
        <f t="shared" si="3"/>
        <v>5.01/km</v>
      </c>
      <c r="H89" s="28">
        <f t="shared" si="2"/>
        <v>0.011122685185185187</v>
      </c>
      <c r="I89" s="28">
        <f>F89-INDEX($F$4:$F$1159,MATCH(D89,$D$4:$D$1159,0))</f>
        <v>0.004884259259259262</v>
      </c>
    </row>
    <row r="90" spans="1:9" ht="15" customHeight="1">
      <c r="A90" s="24">
        <v>87</v>
      </c>
      <c r="B90" s="25" t="s">
        <v>265</v>
      </c>
      <c r="C90" s="25" t="s">
        <v>266</v>
      </c>
      <c r="D90" s="26" t="s">
        <v>53</v>
      </c>
      <c r="E90" s="25" t="s">
        <v>71</v>
      </c>
      <c r="F90" s="26" t="s">
        <v>267</v>
      </c>
      <c r="G90" s="27" t="str">
        <f t="shared" si="3"/>
        <v>5.02/km</v>
      </c>
      <c r="H90" s="28">
        <f t="shared" si="2"/>
        <v>0.011238425925925923</v>
      </c>
      <c r="I90" s="28">
        <f>F90-INDEX($F$4:$F$1159,MATCH(D90,$D$4:$D$1159,0))</f>
        <v>0.009398148148148145</v>
      </c>
    </row>
    <row r="91" spans="1:9" ht="15" customHeight="1">
      <c r="A91" s="24">
        <v>88</v>
      </c>
      <c r="B91" s="25" t="s">
        <v>268</v>
      </c>
      <c r="C91" s="25" t="s">
        <v>187</v>
      </c>
      <c r="D91" s="26" t="s">
        <v>75</v>
      </c>
      <c r="E91" s="25" t="s">
        <v>71</v>
      </c>
      <c r="F91" s="26" t="s">
        <v>269</v>
      </c>
      <c r="G91" s="27" t="str">
        <f t="shared" si="3"/>
        <v>5.03/km</v>
      </c>
      <c r="H91" s="28">
        <f t="shared" si="2"/>
        <v>0.011250000000000003</v>
      </c>
      <c r="I91" s="28">
        <f>F91-INDEX($F$4:$F$1159,MATCH(D91,$D$4:$D$1159,0))</f>
        <v>0.008125000000000004</v>
      </c>
    </row>
    <row r="92" spans="1:9" ht="15" customHeight="1">
      <c r="A92" s="24">
        <v>89</v>
      </c>
      <c r="B92" s="25" t="s">
        <v>270</v>
      </c>
      <c r="C92" s="25" t="s">
        <v>271</v>
      </c>
      <c r="D92" s="26" t="s">
        <v>40</v>
      </c>
      <c r="E92" s="25" t="s">
        <v>11</v>
      </c>
      <c r="F92" s="26" t="s">
        <v>272</v>
      </c>
      <c r="G92" s="27" t="str">
        <f t="shared" si="3"/>
        <v>5.10/km</v>
      </c>
      <c r="H92" s="28">
        <f t="shared" si="2"/>
        <v>0.012071759259259261</v>
      </c>
      <c r="I92" s="28">
        <f>F92-INDEX($F$4:$F$1159,MATCH(D92,$D$4:$D$1159,0))</f>
        <v>0.010729166666666668</v>
      </c>
    </row>
    <row r="93" spans="1:9" ht="15" customHeight="1">
      <c r="A93" s="24">
        <v>90</v>
      </c>
      <c r="B93" s="25" t="s">
        <v>273</v>
      </c>
      <c r="C93" s="25" t="s">
        <v>274</v>
      </c>
      <c r="D93" s="26" t="s">
        <v>80</v>
      </c>
      <c r="E93" s="25" t="s">
        <v>49</v>
      </c>
      <c r="F93" s="26" t="s">
        <v>275</v>
      </c>
      <c r="G93" s="27" t="str">
        <f t="shared" si="3"/>
        <v>5.18/km</v>
      </c>
      <c r="H93" s="28">
        <f t="shared" si="2"/>
        <v>0.012858796296296299</v>
      </c>
      <c r="I93" s="28">
        <f>F93-INDEX($F$4:$F$1159,MATCH(D93,$D$4:$D$1159,0))</f>
        <v>0.0097337962962963</v>
      </c>
    </row>
    <row r="94" spans="1:9" ht="15" customHeight="1">
      <c r="A94" s="24">
        <v>91</v>
      </c>
      <c r="B94" s="25" t="s">
        <v>276</v>
      </c>
      <c r="C94" s="25" t="s">
        <v>266</v>
      </c>
      <c r="D94" s="26" t="s">
        <v>40</v>
      </c>
      <c r="E94" s="25" t="s">
        <v>23</v>
      </c>
      <c r="F94" s="26" t="s">
        <v>277</v>
      </c>
      <c r="G94" s="27" t="str">
        <f t="shared" si="3"/>
        <v>5.28/km</v>
      </c>
      <c r="H94" s="28">
        <f t="shared" si="2"/>
        <v>0.013923611111111116</v>
      </c>
      <c r="I94" s="28">
        <f>F94-INDEX($F$4:$F$1159,MATCH(D94,$D$4:$D$1159,0))</f>
        <v>0.012581018518518523</v>
      </c>
    </row>
    <row r="95" spans="1:9" ht="15" customHeight="1">
      <c r="A95" s="24">
        <v>92</v>
      </c>
      <c r="B95" s="25" t="s">
        <v>278</v>
      </c>
      <c r="C95" s="25" t="s">
        <v>279</v>
      </c>
      <c r="D95" s="26" t="s">
        <v>280</v>
      </c>
      <c r="E95" s="25" t="s">
        <v>281</v>
      </c>
      <c r="F95" s="26" t="s">
        <v>282</v>
      </c>
      <c r="G95" s="27" t="str">
        <f t="shared" si="3"/>
        <v>5.34/km</v>
      </c>
      <c r="H95" s="28">
        <f t="shared" si="2"/>
        <v>0.014490740740740742</v>
      </c>
      <c r="I95" s="28">
        <f>F95-INDEX($F$4:$F$1159,MATCH(D95,$D$4:$D$1159,0))</f>
        <v>0</v>
      </c>
    </row>
    <row r="96" spans="1:9" ht="15" customHeight="1">
      <c r="A96" s="24">
        <v>93</v>
      </c>
      <c r="B96" s="25" t="s">
        <v>283</v>
      </c>
      <c r="C96" s="25" t="s">
        <v>284</v>
      </c>
      <c r="D96" s="26" t="s">
        <v>80</v>
      </c>
      <c r="E96" s="25" t="s">
        <v>22</v>
      </c>
      <c r="F96" s="26" t="s">
        <v>285</v>
      </c>
      <c r="G96" s="27" t="str">
        <f t="shared" si="3"/>
        <v>5.37/km</v>
      </c>
      <c r="H96" s="28">
        <f>F96-$F$4</f>
        <v>0.014849537037037043</v>
      </c>
      <c r="I96" s="28">
        <f>F96-INDEX($F$4:$F$1159,MATCH(D96,$D$4:$D$1159,0))</f>
        <v>0.011724537037037044</v>
      </c>
    </row>
    <row r="97" spans="1:9" ht="15" customHeight="1">
      <c r="A97" s="24">
        <v>94</v>
      </c>
      <c r="B97" s="25" t="s">
        <v>286</v>
      </c>
      <c r="C97" s="25" t="s">
        <v>287</v>
      </c>
      <c r="D97" s="26" t="s">
        <v>161</v>
      </c>
      <c r="E97" s="25" t="s">
        <v>288</v>
      </c>
      <c r="F97" s="26" t="s">
        <v>289</v>
      </c>
      <c r="G97" s="27" t="str">
        <f t="shared" si="3"/>
        <v>5.39/km</v>
      </c>
      <c r="H97" s="28">
        <f>F97-$F$4</f>
        <v>0.015023148148148154</v>
      </c>
      <c r="I97" s="28">
        <f>F97-INDEX($F$4:$F$1159,MATCH(D97,$D$4:$D$1159,0))</f>
        <v>0.008784722222222228</v>
      </c>
    </row>
    <row r="98" spans="1:9" ht="15" customHeight="1">
      <c r="A98" s="29">
        <v>95</v>
      </c>
      <c r="B98" s="30" t="s">
        <v>290</v>
      </c>
      <c r="C98" s="30" t="s">
        <v>291</v>
      </c>
      <c r="D98" s="31" t="s">
        <v>80</v>
      </c>
      <c r="E98" s="30" t="s">
        <v>71</v>
      </c>
      <c r="F98" s="31" t="s">
        <v>292</v>
      </c>
      <c r="G98" s="32" t="str">
        <f t="shared" si="3"/>
        <v>5.48/km</v>
      </c>
      <c r="H98" s="33">
        <f>F98-$F$4</f>
        <v>0.015960648148148147</v>
      </c>
      <c r="I98" s="33">
        <f>F98-INDEX($F$4:$F$1159,MATCH(D98,$D$4:$D$1159,0))</f>
        <v>0.012835648148148148</v>
      </c>
    </row>
    <row r="99" spans="1:9" ht="15" customHeight="1">
      <c r="A99"/>
      <c r="D99"/>
      <c r="E99"/>
      <c r="G99"/>
      <c r="H99"/>
      <c r="I99"/>
    </row>
    <row r="100" spans="1:9" ht="15" customHeight="1">
      <c r="A100"/>
      <c r="D100"/>
      <c r="E100"/>
      <c r="G100"/>
      <c r="H100"/>
      <c r="I100"/>
    </row>
    <row r="101" spans="1:9" ht="15" customHeight="1">
      <c r="A101"/>
      <c r="D101"/>
      <c r="E101"/>
      <c r="G101"/>
      <c r="H101"/>
      <c r="I101"/>
    </row>
    <row r="102" spans="1:9" ht="15" customHeight="1">
      <c r="A102"/>
      <c r="D102"/>
      <c r="E102"/>
      <c r="G102"/>
      <c r="H102"/>
      <c r="I102"/>
    </row>
    <row r="103" spans="1:9" ht="15" customHeight="1">
      <c r="A103"/>
      <c r="D103"/>
      <c r="E103"/>
      <c r="G103"/>
      <c r="H103"/>
      <c r="I103"/>
    </row>
    <row r="104" spans="1:9" ht="15" customHeight="1">
      <c r="A104"/>
      <c r="D104"/>
      <c r="E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autoFilter ref="A3:I23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Trofeo Pizzo e Punta di S.Silvestro 6ª edizione</v>
      </c>
      <c r="B1" s="17"/>
      <c r="C1" s="17"/>
    </row>
    <row r="2" spans="1:3" ht="33" customHeight="1">
      <c r="A2" s="18" t="str">
        <f>Individuale!A2&amp;" km. "&amp;Individuale!I2</f>
        <v>Gaeta (LT) Italia - Domenica 26/12/2010 km. 9</v>
      </c>
      <c r="B2" s="18"/>
      <c r="C2" s="1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38">
        <v>1</v>
      </c>
      <c r="B4" s="39" t="s">
        <v>11</v>
      </c>
      <c r="C4" s="40">
        <v>13</v>
      </c>
    </row>
    <row r="5" spans="1:3" ht="15" customHeight="1">
      <c r="A5" s="41">
        <v>2</v>
      </c>
      <c r="B5" s="42" t="s">
        <v>71</v>
      </c>
      <c r="C5" s="43">
        <v>9</v>
      </c>
    </row>
    <row r="6" spans="1:3" ht="15" customHeight="1">
      <c r="A6" s="41">
        <v>3</v>
      </c>
      <c r="B6" s="42" t="s">
        <v>17</v>
      </c>
      <c r="C6" s="43">
        <v>8</v>
      </c>
    </row>
    <row r="7" spans="1:3" ht="15" customHeight="1">
      <c r="A7" s="41">
        <v>4</v>
      </c>
      <c r="B7" s="42" t="s">
        <v>49</v>
      </c>
      <c r="C7" s="43">
        <v>7</v>
      </c>
    </row>
    <row r="8" spans="1:3" ht="15" customHeight="1">
      <c r="A8" s="41">
        <v>5</v>
      </c>
      <c r="B8" s="42" t="s">
        <v>23</v>
      </c>
      <c r="C8" s="43">
        <v>7</v>
      </c>
    </row>
    <row r="9" spans="1:3" ht="15" customHeight="1">
      <c r="A9" s="41">
        <v>6</v>
      </c>
      <c r="B9" s="42" t="s">
        <v>12</v>
      </c>
      <c r="C9" s="43">
        <v>5</v>
      </c>
    </row>
    <row r="10" spans="1:3" ht="15" customHeight="1">
      <c r="A10" s="41">
        <v>7</v>
      </c>
      <c r="B10" s="42" t="s">
        <v>22</v>
      </c>
      <c r="C10" s="43">
        <v>3</v>
      </c>
    </row>
    <row r="11" spans="1:3" ht="15" customHeight="1">
      <c r="A11" s="41">
        <v>8</v>
      </c>
      <c r="B11" s="42" t="s">
        <v>65</v>
      </c>
      <c r="C11" s="43">
        <v>3</v>
      </c>
    </row>
    <row r="12" spans="1:3" ht="15" customHeight="1">
      <c r="A12" s="41">
        <v>9</v>
      </c>
      <c r="B12" s="42" t="s">
        <v>76</v>
      </c>
      <c r="C12" s="43">
        <v>3</v>
      </c>
    </row>
    <row r="13" spans="1:3" ht="15" customHeight="1">
      <c r="A13" s="41">
        <v>10</v>
      </c>
      <c r="B13" s="42" t="s">
        <v>26</v>
      </c>
      <c r="C13" s="43">
        <v>3</v>
      </c>
    </row>
    <row r="14" spans="1:3" ht="15" customHeight="1">
      <c r="A14" s="36">
        <v>11</v>
      </c>
      <c r="B14" s="47" t="s">
        <v>21</v>
      </c>
      <c r="C14" s="48">
        <v>2</v>
      </c>
    </row>
    <row r="15" spans="1:3" ht="15" customHeight="1">
      <c r="A15" s="41">
        <v>12</v>
      </c>
      <c r="B15" s="42" t="s">
        <v>14</v>
      </c>
      <c r="C15" s="43">
        <v>2</v>
      </c>
    </row>
    <row r="16" spans="1:3" ht="15" customHeight="1">
      <c r="A16" s="41">
        <v>13</v>
      </c>
      <c r="B16" s="42" t="s">
        <v>15</v>
      </c>
      <c r="C16" s="43">
        <v>2</v>
      </c>
    </row>
    <row r="17" spans="1:3" ht="15" customHeight="1">
      <c r="A17" s="41">
        <v>14</v>
      </c>
      <c r="B17" s="42" t="s">
        <v>25</v>
      </c>
      <c r="C17" s="43">
        <v>2</v>
      </c>
    </row>
    <row r="18" spans="1:3" ht="15" customHeight="1">
      <c r="A18" s="41">
        <v>15</v>
      </c>
      <c r="B18" s="42" t="s">
        <v>20</v>
      </c>
      <c r="C18" s="43">
        <v>2</v>
      </c>
    </row>
    <row r="19" spans="1:3" ht="15" customHeight="1">
      <c r="A19" s="41">
        <v>16</v>
      </c>
      <c r="B19" s="42" t="s">
        <v>92</v>
      </c>
      <c r="C19" s="43">
        <v>2</v>
      </c>
    </row>
    <row r="20" spans="1:3" ht="15" customHeight="1">
      <c r="A20" s="41">
        <v>17</v>
      </c>
      <c r="B20" s="42" t="s">
        <v>191</v>
      </c>
      <c r="C20" s="43">
        <v>2</v>
      </c>
    </row>
    <row r="21" spans="1:3" ht="15" customHeight="1">
      <c r="A21" s="41">
        <v>18</v>
      </c>
      <c r="B21" s="42" t="s">
        <v>231</v>
      </c>
      <c r="C21" s="43">
        <v>2</v>
      </c>
    </row>
    <row r="22" spans="1:3" ht="15" customHeight="1">
      <c r="A22" s="41">
        <v>19</v>
      </c>
      <c r="B22" s="42" t="s">
        <v>101</v>
      </c>
      <c r="C22" s="43">
        <v>1</v>
      </c>
    </row>
    <row r="23" spans="1:3" ht="15" customHeight="1">
      <c r="A23" s="41">
        <v>20</v>
      </c>
      <c r="B23" s="42" t="s">
        <v>18</v>
      </c>
      <c r="C23" s="43">
        <v>1</v>
      </c>
    </row>
    <row r="24" spans="1:3" ht="15" customHeight="1">
      <c r="A24" s="41">
        <v>21</v>
      </c>
      <c r="B24" s="42" t="s">
        <v>288</v>
      </c>
      <c r="C24" s="43">
        <v>1</v>
      </c>
    </row>
    <row r="25" spans="1:3" ht="15" customHeight="1">
      <c r="A25" s="41">
        <v>22</v>
      </c>
      <c r="B25" s="42" t="s">
        <v>281</v>
      </c>
      <c r="C25" s="43">
        <v>1</v>
      </c>
    </row>
    <row r="26" spans="1:3" ht="15" customHeight="1">
      <c r="A26" s="41">
        <v>23</v>
      </c>
      <c r="B26" s="42" t="s">
        <v>33</v>
      </c>
      <c r="C26" s="43">
        <v>1</v>
      </c>
    </row>
    <row r="27" spans="1:3" ht="15" customHeight="1">
      <c r="A27" s="41">
        <v>24</v>
      </c>
      <c r="B27" s="42" t="s">
        <v>130</v>
      </c>
      <c r="C27" s="43">
        <v>1</v>
      </c>
    </row>
    <row r="28" spans="1:3" ht="15" customHeight="1">
      <c r="A28" s="41">
        <v>25</v>
      </c>
      <c r="B28" s="42" t="s">
        <v>227</v>
      </c>
      <c r="C28" s="43">
        <v>1</v>
      </c>
    </row>
    <row r="29" spans="1:3" ht="15" customHeight="1">
      <c r="A29" s="41">
        <v>26</v>
      </c>
      <c r="B29" s="42" t="s">
        <v>19</v>
      </c>
      <c r="C29" s="43">
        <v>1</v>
      </c>
    </row>
    <row r="30" spans="1:3" ht="15" customHeight="1">
      <c r="A30" s="41">
        <v>27</v>
      </c>
      <c r="B30" s="42" t="s">
        <v>13</v>
      </c>
      <c r="C30" s="43">
        <v>1</v>
      </c>
    </row>
    <row r="31" spans="1:3" ht="15" customHeight="1">
      <c r="A31" s="41">
        <v>28</v>
      </c>
      <c r="B31" s="42" t="s">
        <v>246</v>
      </c>
      <c r="C31" s="43">
        <v>1</v>
      </c>
    </row>
    <row r="32" spans="1:3" ht="15" customHeight="1">
      <c r="A32" s="41">
        <v>29</v>
      </c>
      <c r="B32" s="42" t="s">
        <v>249</v>
      </c>
      <c r="C32" s="43">
        <v>1</v>
      </c>
    </row>
    <row r="33" spans="1:3" ht="15" customHeight="1">
      <c r="A33" s="41">
        <v>30</v>
      </c>
      <c r="B33" s="42" t="s">
        <v>24</v>
      </c>
      <c r="C33" s="43">
        <v>1</v>
      </c>
    </row>
    <row r="34" spans="1:3" ht="15" customHeight="1">
      <c r="A34" s="41">
        <v>31</v>
      </c>
      <c r="B34" s="42" t="s">
        <v>41</v>
      </c>
      <c r="C34" s="43">
        <v>1</v>
      </c>
    </row>
    <row r="35" spans="1:3" ht="15" customHeight="1">
      <c r="A35" s="41">
        <v>32</v>
      </c>
      <c r="B35" s="42" t="s">
        <v>165</v>
      </c>
      <c r="C35" s="43">
        <v>1</v>
      </c>
    </row>
    <row r="36" spans="1:3" ht="15" customHeight="1">
      <c r="A36" s="41">
        <v>33</v>
      </c>
      <c r="B36" s="42" t="s">
        <v>170</v>
      </c>
      <c r="C36" s="43">
        <v>1</v>
      </c>
    </row>
    <row r="37" spans="1:3" ht="15" customHeight="1">
      <c r="A37" s="41">
        <v>34</v>
      </c>
      <c r="B37" s="42" t="s">
        <v>27</v>
      </c>
      <c r="C37" s="43">
        <v>1</v>
      </c>
    </row>
    <row r="38" spans="1:3" ht="15" customHeight="1">
      <c r="A38" s="41">
        <v>35</v>
      </c>
      <c r="B38" s="42" t="s">
        <v>125</v>
      </c>
      <c r="C38" s="43">
        <v>1</v>
      </c>
    </row>
    <row r="39" spans="1:3" ht="15" customHeight="1">
      <c r="A39" s="44">
        <v>36</v>
      </c>
      <c r="B39" s="45" t="s">
        <v>16</v>
      </c>
      <c r="C39" s="46">
        <v>1</v>
      </c>
    </row>
    <row r="40" ht="12.75">
      <c r="C40" s="2">
        <f>SUM(C4:C39)</f>
        <v>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2010-12-26T19:29:54Z</dcterms:modified>
  <cp:category/>
  <cp:version/>
  <cp:contentType/>
  <cp:contentStatus/>
</cp:coreProperties>
</file>