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'Individuale'!$A$4:$I$27</definedName>
    <definedName name="_xlnm._FilterDatabase" localSheetId="1" hidden="1">'Squadra'!$A$4:$C$4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<sst xmlns="http://schemas.openxmlformats.org/spreadsheetml/2006/main" count="123" uniqueCount="74">
  <si>
    <t>km.</t>
  </si>
  <si>
    <t>Pos</t>
  </si>
  <si>
    <t>Cognome</t>
  </si>
  <si>
    <t>Nome</t>
  </si>
  <si>
    <t>Cat.</t>
  </si>
  <si>
    <t>Società</t>
  </si>
  <si>
    <t>Velocità</t>
  </si>
  <si>
    <t>Distanza dal 1° Ass</t>
  </si>
  <si>
    <t>Distanza dal 1° Cat</t>
  </si>
  <si>
    <t>Tempo</t>
  </si>
  <si>
    <t>Atleti</t>
  </si>
  <si>
    <t>Totale partecipanti</t>
  </si>
  <si>
    <t>Chazarreta</t>
  </si>
  <si>
    <t>Jorge matias</t>
  </si>
  <si>
    <t>Libero</t>
  </si>
  <si>
    <t>Roberto</t>
  </si>
  <si>
    <t>Lando</t>
  </si>
  <si>
    <t>Michele</t>
  </si>
  <si>
    <t>Trail dei Monti Simbruini</t>
  </si>
  <si>
    <t>Giosi</t>
  </si>
  <si>
    <t>Domenico</t>
  </si>
  <si>
    <t>Parks Trail Promotion</t>
  </si>
  <si>
    <t>Castro</t>
  </si>
  <si>
    <t>Yennifer</t>
  </si>
  <si>
    <t>Luca</t>
  </si>
  <si>
    <t>Giordano</t>
  </si>
  <si>
    <t>Stefano</t>
  </si>
  <si>
    <t>Rossi</t>
  </si>
  <si>
    <t>Bernardo</t>
  </si>
  <si>
    <t>Cignitti</t>
  </si>
  <si>
    <t>Camilla</t>
  </si>
  <si>
    <t>Perrelli</t>
  </si>
  <si>
    <t>Paolo</t>
  </si>
  <si>
    <t>De SanctisLab Tigers</t>
  </si>
  <si>
    <t>Giuseppe</t>
  </si>
  <si>
    <t>Cannuccia</t>
  </si>
  <si>
    <t>Maria Teresa</t>
  </si>
  <si>
    <t>Romaecomaratona</t>
  </si>
  <si>
    <t>Mario</t>
  </si>
  <si>
    <t>Nitoglia</t>
  </si>
  <si>
    <t>Sestilio</t>
  </si>
  <si>
    <t>Atl. Carsoli</t>
  </si>
  <si>
    <t>LBM Sport Team</t>
  </si>
  <si>
    <t>Del Ciello</t>
  </si>
  <si>
    <t>Luciano</t>
  </si>
  <si>
    <t>Under45</t>
  </si>
  <si>
    <t>Over45</t>
  </si>
  <si>
    <t>Amatori Velletri</t>
  </si>
  <si>
    <t>Giovanni</t>
  </si>
  <si>
    <t>Trail Santa Chelidonia</t>
  </si>
  <si>
    <t>Parco dei Monti Simbruini - Subiaco (RM) Italia</t>
  </si>
  <si>
    <t>Domenica 10/09/2017</t>
  </si>
  <si>
    <t>Montemiletto Team Ru</t>
  </si>
  <si>
    <t>Esposito</t>
  </si>
  <si>
    <t>Barbonetti</t>
  </si>
  <si>
    <t>Pierino</t>
  </si>
  <si>
    <t>Runners Chieti</t>
  </si>
  <si>
    <t>D'Annibale</t>
  </si>
  <si>
    <t>Segatori</t>
  </si>
  <si>
    <t>Paola</t>
  </si>
  <si>
    <t>Mirabello</t>
  </si>
  <si>
    <t>Gruppo Millepiedi</t>
  </si>
  <si>
    <t>Falcone</t>
  </si>
  <si>
    <t>Cosimi</t>
  </si>
  <si>
    <t>Spadaro</t>
  </si>
  <si>
    <t>Road Runners Club Roma</t>
  </si>
  <si>
    <t>Maschietti</t>
  </si>
  <si>
    <t>Trombetta</t>
  </si>
  <si>
    <t>Pistoia</t>
  </si>
  <si>
    <t>Flavio</t>
  </si>
  <si>
    <t>Cassanese</t>
  </si>
  <si>
    <t>Luigi</t>
  </si>
  <si>
    <t>Pfizer Italia Running Team</t>
  </si>
  <si>
    <t>1ª edizione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</si>
</sst>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;@"/>
    <numFmt numFmtId="179" formatCode="_-[$€-2]\ * #,##0.00_-;\-[$€-2]\ * #,##0.00_-;_-[$€-2]\ * &quot;-&quot;??_-"/>
    <numFmt numFmtId="180" formatCode="[$-F400]h:mm:ss\ AM/PM"/>
    <numFmt numFmtId="181" formatCode="h:mm:ss"/>
  </numFmts>
  <fonts count="50">
    <font>
      <sz val="10"/>
      <name val="Arial"/>
      <family val="2"/>
    </font>
    <font>
      <b/>
      <sz val="28"/>
      <name val="Lucida Handwriting"/>
      <family val="4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2"/>
      <name val="Calibri"/>
      <family val="2"/>
    </font>
    <font>
      <b/>
      <sz val="20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599990010261535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7" fillId="3" borderId="0" applyNumberFormat="0" applyBorder="0" applyAlignment="0" applyProtection="0"/>
    <xf numFmtId="0" fontId="32" fillId="4" borderId="0" applyNumberFormat="0" applyBorder="0" applyAlignment="0" applyProtection="0"/>
    <xf numFmtId="0" fontId="7" fillId="5" borderId="0" applyNumberFormat="0" applyBorder="0" applyAlignment="0" applyProtection="0"/>
    <xf numFmtId="0" fontId="32" fillId="6" borderId="0" applyNumberFormat="0" applyBorder="0" applyAlignment="0" applyProtection="0"/>
    <xf numFmtId="0" fontId="7" fillId="7" borderId="0" applyNumberFormat="0" applyBorder="0" applyAlignment="0" applyProtection="0"/>
    <xf numFmtId="0" fontId="32" fillId="8" borderId="0" applyNumberFormat="0" applyBorder="0" applyAlignment="0" applyProtection="0"/>
    <xf numFmtId="0" fontId="7" fillId="9" borderId="0" applyNumberFormat="0" applyBorder="0" applyAlignment="0" applyProtection="0"/>
    <xf numFmtId="0" fontId="32" fillId="10" borderId="0" applyNumberFormat="0" applyBorder="0" applyAlignment="0" applyProtection="0"/>
    <xf numFmtId="0" fontId="7" fillId="11" borderId="0" applyNumberFormat="0" applyBorder="0" applyAlignment="0" applyProtection="0"/>
    <xf numFmtId="0" fontId="32" fillId="12" borderId="0" applyNumberFormat="0" applyBorder="0" applyAlignment="0" applyProtection="0"/>
    <xf numFmtId="0" fontId="7" fillId="13" borderId="0" applyNumberFormat="0" applyBorder="0" applyAlignment="0" applyProtection="0"/>
    <xf numFmtId="0" fontId="32" fillId="14" borderId="0" applyNumberFormat="0" applyBorder="0" applyAlignment="0" applyProtection="0"/>
    <xf numFmtId="0" fontId="7" fillId="15" borderId="0" applyNumberFormat="0" applyBorder="0" applyAlignment="0" applyProtection="0"/>
    <xf numFmtId="0" fontId="32" fillId="16" borderId="0" applyNumberFormat="0" applyBorder="0" applyAlignment="0" applyProtection="0"/>
    <xf numFmtId="0" fontId="7" fillId="17" borderId="0" applyNumberFormat="0" applyBorder="0" applyAlignment="0" applyProtection="0"/>
    <xf numFmtId="0" fontId="32" fillId="18" borderId="0" applyNumberFormat="0" applyBorder="0" applyAlignment="0" applyProtection="0"/>
    <xf numFmtId="0" fontId="7" fillId="19" borderId="0" applyNumberFormat="0" applyBorder="0" applyAlignment="0" applyProtection="0"/>
    <xf numFmtId="0" fontId="32" fillId="20" borderId="0" applyNumberFormat="0" applyBorder="0" applyAlignment="0" applyProtection="0"/>
    <xf numFmtId="0" fontId="7" fillId="9" borderId="0" applyNumberFormat="0" applyBorder="0" applyAlignment="0" applyProtection="0"/>
    <xf numFmtId="0" fontId="32" fillId="21" borderId="0" applyNumberFormat="0" applyBorder="0" applyAlignment="0" applyProtection="0"/>
    <xf numFmtId="0" fontId="7" fillId="15" borderId="0" applyNumberFormat="0" applyBorder="0" applyAlignment="0" applyProtection="0"/>
    <xf numFmtId="0" fontId="32" fillId="22" borderId="0" applyNumberFormat="0" applyBorder="0" applyAlignment="0" applyProtection="0"/>
    <xf numFmtId="0" fontId="7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33" fillId="26" borderId="0" applyNumberFormat="0" applyBorder="0" applyAlignment="0" applyProtection="0"/>
    <xf numFmtId="0" fontId="8" fillId="17" borderId="0" applyNumberFormat="0" applyBorder="0" applyAlignment="0" applyProtection="0"/>
    <xf numFmtId="0" fontId="33" fillId="27" borderId="0" applyNumberFormat="0" applyBorder="0" applyAlignment="0" applyProtection="0"/>
    <xf numFmtId="0" fontId="8" fillId="19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33" fillId="30" borderId="0" applyNumberFormat="0" applyBorder="0" applyAlignment="0" applyProtection="0"/>
    <xf numFmtId="0" fontId="8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34" fillId="34" borderId="1" applyNumberFormat="0" applyAlignment="0" applyProtection="0"/>
    <xf numFmtId="0" fontId="9" fillId="35" borderId="2" applyNumberFormat="0" applyAlignment="0" applyProtection="0"/>
    <xf numFmtId="0" fontId="35" fillId="0" borderId="3" applyNumberFormat="0" applyFill="0" applyAlignment="0" applyProtection="0"/>
    <xf numFmtId="0" fontId="10" fillId="0" borderId="4" applyNumberFormat="0" applyFill="0" applyAlignment="0" applyProtection="0"/>
    <xf numFmtId="0" fontId="36" fillId="36" borderId="5" applyNumberFormat="0" applyAlignment="0" applyProtection="0"/>
    <xf numFmtId="0" fontId="11" fillId="37" borderId="6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8" borderId="0" applyNumberFormat="0" applyBorder="0" applyAlignment="0" applyProtection="0"/>
    <xf numFmtId="0" fontId="8" fillId="39" borderId="0" applyNumberFormat="0" applyBorder="0" applyAlignment="0" applyProtection="0"/>
    <xf numFmtId="0" fontId="33" fillId="40" borderId="0" applyNumberFormat="0" applyBorder="0" applyAlignment="0" applyProtection="0"/>
    <xf numFmtId="0" fontId="8" fillId="41" borderId="0" applyNumberFormat="0" applyBorder="0" applyAlignment="0" applyProtection="0"/>
    <xf numFmtId="0" fontId="33" fillId="42" borderId="0" applyNumberFormat="0" applyBorder="0" applyAlignment="0" applyProtection="0"/>
    <xf numFmtId="0" fontId="8" fillId="43" borderId="0" applyNumberFormat="0" applyBorder="0" applyAlignment="0" applyProtection="0"/>
    <xf numFmtId="0" fontId="33" fillId="44" borderId="0" applyNumberFormat="0" applyBorder="0" applyAlignment="0" applyProtection="0"/>
    <xf numFmtId="0" fontId="8" fillId="29" borderId="0" applyNumberFormat="0" applyBorder="0" applyAlignment="0" applyProtection="0"/>
    <xf numFmtId="0" fontId="33" fillId="45" borderId="0" applyNumberFormat="0" applyBorder="0" applyAlignment="0" applyProtection="0"/>
    <xf numFmtId="0" fontId="8" fillId="31" borderId="0" applyNumberFormat="0" applyBorder="0" applyAlignment="0" applyProtection="0"/>
    <xf numFmtId="0" fontId="33" fillId="46" borderId="0" applyNumberFormat="0" applyBorder="0" applyAlignment="0" applyProtection="0"/>
    <xf numFmtId="0" fontId="8" fillId="47" borderId="0" applyNumberFormat="0" applyBorder="0" applyAlignment="0" applyProtection="0"/>
    <xf numFmtId="179" fontId="0" fillId="0" borderId="0" applyFont="0" applyFill="0" applyBorder="0" applyAlignment="0" applyProtection="0"/>
    <xf numFmtId="0" fontId="37" fillId="48" borderId="1" applyNumberFormat="0" applyAlignment="0" applyProtection="0"/>
    <xf numFmtId="0" fontId="12" fillId="13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49" borderId="0" applyNumberFormat="0" applyBorder="0" applyAlignment="0" applyProtection="0"/>
    <xf numFmtId="0" fontId="13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1" borderId="7" applyNumberFormat="0" applyFont="0" applyAlignment="0" applyProtection="0"/>
    <xf numFmtId="0" fontId="32" fillId="51" borderId="7" applyNumberFormat="0" applyFont="0" applyAlignment="0" applyProtection="0"/>
    <xf numFmtId="0" fontId="0" fillId="52" borderId="8" applyNumberFormat="0" applyAlignment="0" applyProtection="0"/>
    <xf numFmtId="0" fontId="39" fillId="34" borderId="9" applyNumberFormat="0" applyAlignment="0" applyProtection="0"/>
    <xf numFmtId="0" fontId="14" fillId="35" borderId="10" applyNumberFormat="0" applyAlignment="0" applyProtection="0"/>
    <xf numFmtId="9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1" applyNumberFormat="0" applyFill="0" applyAlignment="0" applyProtection="0"/>
    <xf numFmtId="0" fontId="18" fillId="0" borderId="12" applyNumberFormat="0" applyFill="0" applyAlignment="0" applyProtection="0"/>
    <xf numFmtId="0" fontId="44" fillId="0" borderId="13" applyNumberFormat="0" applyFill="0" applyAlignment="0" applyProtection="0"/>
    <xf numFmtId="0" fontId="19" fillId="0" borderId="14" applyNumberFormat="0" applyFill="0" applyAlignment="0" applyProtection="0"/>
    <xf numFmtId="0" fontId="45" fillId="0" borderId="15" applyNumberFormat="0" applyFill="0" applyAlignment="0" applyProtection="0"/>
    <xf numFmtId="0" fontId="20" fillId="0" borderId="16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7" applyNumberFormat="0" applyFill="0" applyAlignment="0" applyProtection="0"/>
    <xf numFmtId="0" fontId="21" fillId="0" borderId="18" applyNumberFormat="0" applyFill="0" applyAlignment="0" applyProtection="0"/>
    <xf numFmtId="0" fontId="48" fillId="53" borderId="0" applyNumberFormat="0" applyBorder="0" applyAlignment="0" applyProtection="0"/>
    <xf numFmtId="0" fontId="22" fillId="5" borderId="0" applyNumberFormat="0" applyBorder="0" applyAlignment="0" applyProtection="0"/>
    <xf numFmtId="0" fontId="49" fillId="54" borderId="0" applyNumberFormat="0" applyBorder="0" applyAlignment="0" applyProtection="0"/>
    <xf numFmtId="0" fontId="23" fillId="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1" fontId="0" fillId="0" borderId="0" xfId="0" applyNumberFormat="1" applyAlignment="1">
      <alignment horizontal="center"/>
    </xf>
    <xf numFmtId="0" fontId="25" fillId="0" borderId="19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21" fontId="25" fillId="0" borderId="20" xfId="0" applyNumberFormat="1" applyFont="1" applyFill="1" applyBorder="1" applyAlignment="1">
      <alignment horizontal="center" vertical="center"/>
    </xf>
    <xf numFmtId="21" fontId="25" fillId="0" borderId="21" xfId="0" applyNumberFormat="1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23" xfId="0" applyFont="1" applyFill="1" applyBorder="1" applyAlignment="1">
      <alignment vertical="center"/>
    </xf>
    <xf numFmtId="0" fontId="25" fillId="0" borderId="24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21" fontId="25" fillId="0" borderId="27" xfId="0" applyNumberFormat="1" applyFont="1" applyFill="1" applyBorder="1" applyAlignment="1">
      <alignment horizontal="center" vertical="center"/>
    </xf>
    <xf numFmtId="21" fontId="25" fillId="0" borderId="28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vertical="center"/>
    </xf>
    <xf numFmtId="0" fontId="25" fillId="0" borderId="27" xfId="0" applyFont="1" applyFill="1" applyBorder="1" applyAlignment="1">
      <alignment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vertical="center"/>
    </xf>
    <xf numFmtId="0" fontId="25" fillId="0" borderId="30" xfId="0" applyFont="1" applyFill="1" applyBorder="1" applyAlignment="1">
      <alignment horizontal="center" vertical="center"/>
    </xf>
    <xf numFmtId="21" fontId="25" fillId="0" borderId="30" xfId="0" applyNumberFormat="1" applyFont="1" applyFill="1" applyBorder="1" applyAlignment="1">
      <alignment horizontal="center" vertical="center"/>
    </xf>
    <xf numFmtId="21" fontId="25" fillId="0" borderId="31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0" fontId="27" fillId="55" borderId="34" xfId="0" applyFont="1" applyFill="1" applyBorder="1" applyAlignment="1">
      <alignment vertical="center"/>
    </xf>
    <xf numFmtId="0" fontId="27" fillId="55" borderId="35" xfId="0" applyFont="1" applyFill="1" applyBorder="1" applyAlignment="1">
      <alignment vertical="center"/>
    </xf>
    <xf numFmtId="0" fontId="27" fillId="55" borderId="35" xfId="0" applyFont="1" applyFill="1" applyBorder="1" applyAlignment="1">
      <alignment horizontal="center" vertical="center"/>
    </xf>
    <xf numFmtId="164" fontId="27" fillId="55" borderId="36" xfId="0" applyNumberFormat="1" applyFont="1" applyFill="1" applyBorder="1" applyAlignment="1">
      <alignment horizontal="center" vertical="center"/>
    </xf>
    <xf numFmtId="1" fontId="28" fillId="56" borderId="37" xfId="0" applyNumberFormat="1" applyFont="1" applyFill="1" applyBorder="1" applyAlignment="1">
      <alignment horizontal="center" vertical="center" wrapText="1"/>
    </xf>
    <xf numFmtId="1" fontId="29" fillId="56" borderId="38" xfId="0" applyNumberFormat="1" applyFont="1" applyFill="1" applyBorder="1" applyAlignment="1">
      <alignment horizontal="center" vertical="center" wrapText="1"/>
    </xf>
    <xf numFmtId="0" fontId="29" fillId="56" borderId="38" xfId="0" applyFont="1" applyFill="1" applyBorder="1" applyAlignment="1">
      <alignment horizontal="center" vertical="center" wrapText="1"/>
    </xf>
    <xf numFmtId="0" fontId="28" fillId="56" borderId="38" xfId="0" applyFont="1" applyFill="1" applyBorder="1" applyAlignment="1">
      <alignment horizontal="center" vertical="center" wrapText="1"/>
    </xf>
    <xf numFmtId="21" fontId="29" fillId="56" borderId="38" xfId="0" applyNumberFormat="1" applyFont="1" applyFill="1" applyBorder="1" applyAlignment="1">
      <alignment horizontal="center" vertical="center" wrapText="1"/>
    </xf>
    <xf numFmtId="0" fontId="30" fillId="56" borderId="38" xfId="0" applyFont="1" applyFill="1" applyBorder="1" applyAlignment="1">
      <alignment horizontal="center" vertical="center" wrapText="1"/>
    </xf>
    <xf numFmtId="0" fontId="30" fillId="56" borderId="39" xfId="0" applyFont="1" applyFill="1" applyBorder="1" applyAlignment="1">
      <alignment horizontal="center" vertical="center" wrapText="1"/>
    </xf>
    <xf numFmtId="1" fontId="28" fillId="56" borderId="34" xfId="0" applyNumberFormat="1" applyFont="1" applyFill="1" applyBorder="1" applyAlignment="1">
      <alignment horizontal="center" vertical="center" wrapText="1"/>
    </xf>
    <xf numFmtId="0" fontId="28" fillId="56" borderId="35" xfId="0" applyFont="1" applyFill="1" applyBorder="1" applyAlignment="1">
      <alignment horizontal="center" vertical="center" wrapText="1"/>
    </xf>
    <xf numFmtId="0" fontId="29" fillId="56" borderId="36" xfId="0" applyFont="1" applyFill="1" applyBorder="1" applyAlignment="1">
      <alignment horizontal="center" vertical="center" wrapText="1"/>
    </xf>
    <xf numFmtId="1" fontId="28" fillId="56" borderId="40" xfId="0" applyNumberFormat="1" applyFont="1" applyFill="1" applyBorder="1" applyAlignment="1">
      <alignment horizontal="center" vertical="center" wrapText="1"/>
    </xf>
    <xf numFmtId="0" fontId="28" fillId="56" borderId="41" xfId="0" applyFont="1" applyFill="1" applyBorder="1" applyAlignment="1">
      <alignment horizontal="center" vertical="center" wrapText="1"/>
    </xf>
    <xf numFmtId="0" fontId="29" fillId="56" borderId="42" xfId="0" applyFont="1" applyFill="1" applyBorder="1" applyAlignment="1">
      <alignment horizontal="center" vertical="center" wrapText="1"/>
    </xf>
    <xf numFmtId="0" fontId="1" fillId="56" borderId="43" xfId="0" applyFont="1" applyFill="1" applyBorder="1" applyAlignment="1">
      <alignment horizontal="center" vertical="center"/>
    </xf>
    <xf numFmtId="0" fontId="1" fillId="56" borderId="44" xfId="0" applyFont="1" applyFill="1" applyBorder="1" applyAlignment="1">
      <alignment horizontal="center" vertical="center"/>
    </xf>
    <xf numFmtId="0" fontId="1" fillId="56" borderId="45" xfId="0" applyFont="1" applyFill="1" applyBorder="1" applyAlignment="1">
      <alignment horizontal="center" vertical="center"/>
    </xf>
    <xf numFmtId="0" fontId="26" fillId="56" borderId="46" xfId="0" applyFont="1" applyFill="1" applyBorder="1" applyAlignment="1">
      <alignment horizontal="center" vertical="center"/>
    </xf>
    <xf numFmtId="0" fontId="26" fillId="56" borderId="0" xfId="0" applyFont="1" applyFill="1" applyBorder="1" applyAlignment="1">
      <alignment horizontal="center" vertical="center"/>
    </xf>
    <xf numFmtId="0" fontId="26" fillId="56" borderId="47" xfId="0" applyFont="1" applyFill="1" applyBorder="1" applyAlignment="1">
      <alignment horizontal="center" vertical="center"/>
    </xf>
    <xf numFmtId="0" fontId="6" fillId="56" borderId="43" xfId="0" applyFont="1" applyFill="1" applyBorder="1" applyAlignment="1">
      <alignment horizontal="center" vertical="center" wrapText="1"/>
    </xf>
    <xf numFmtId="0" fontId="6" fillId="56" borderId="44" xfId="0" applyFont="1" applyFill="1" applyBorder="1" applyAlignment="1">
      <alignment horizontal="center" vertical="center" wrapText="1"/>
    </xf>
    <xf numFmtId="0" fontId="6" fillId="56" borderId="45" xfId="0" applyFont="1" applyFill="1" applyBorder="1" applyAlignment="1">
      <alignment horizontal="center" vertical="center" wrapText="1"/>
    </xf>
    <xf numFmtId="0" fontId="28" fillId="55" borderId="46" xfId="0" applyFont="1" applyFill="1" applyBorder="1" applyAlignment="1">
      <alignment horizontal="center" vertical="center"/>
    </xf>
    <xf numFmtId="0" fontId="28" fillId="55" borderId="0" xfId="0" applyFont="1" applyFill="1" applyBorder="1" applyAlignment="1">
      <alignment horizontal="center" vertical="center"/>
    </xf>
    <xf numFmtId="0" fontId="28" fillId="55" borderId="47" xfId="0" applyFont="1" applyFill="1" applyBorder="1" applyAlignment="1">
      <alignment horizontal="center" vertical="center"/>
    </xf>
    <xf numFmtId="181" fontId="25" fillId="0" borderId="20" xfId="0" applyNumberFormat="1" applyFont="1" applyFill="1" applyBorder="1" applyAlignment="1">
      <alignment horizontal="center" vertical="center"/>
    </xf>
    <xf numFmtId="181" fontId="25" fillId="0" borderId="27" xfId="0" applyNumberFormat="1" applyFont="1" applyFill="1" applyBorder="1" applyAlignment="1">
      <alignment horizontal="center" vertical="center"/>
    </xf>
    <xf numFmtId="181" fontId="25" fillId="0" borderId="30" xfId="0" applyNumberFormat="1" applyFont="1" applyFill="1" applyBorder="1" applyAlignment="1">
      <alignment horizontal="center" vertical="center"/>
    </xf>
    <xf numFmtId="0" fontId="25" fillId="0" borderId="48" xfId="0" applyFont="1" applyFill="1" applyBorder="1" applyAlignment="1">
      <alignment horizontal="center" vertical="center"/>
    </xf>
    <xf numFmtId="0" fontId="25" fillId="0" borderId="49" xfId="0" applyFont="1" applyFill="1" applyBorder="1" applyAlignment="1">
      <alignment vertical="center"/>
    </xf>
    <xf numFmtId="0" fontId="25" fillId="0" borderId="50" xfId="0" applyNumberFormat="1" applyFont="1" applyFill="1" applyBorder="1" applyAlignment="1">
      <alignment horizontal="center" vertical="center"/>
    </xf>
  </cellXfs>
  <cellStyles count="9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4" xfId="45"/>
    <cellStyle name="60% - Colore 4 2" xfId="46"/>
    <cellStyle name="60% - Colore 5" xfId="47"/>
    <cellStyle name="60% - Colore 5 2" xfId="48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Hyperlink" xfId="57"/>
    <cellStyle name="Followed Hyperlink" xfId="58"/>
    <cellStyle name="Colore 1" xfId="59"/>
    <cellStyle name="Colore 1 2" xfId="60"/>
    <cellStyle name="Colore 2" xfId="61"/>
    <cellStyle name="Colore 2 2" xfId="62"/>
    <cellStyle name="Colore 3" xfId="63"/>
    <cellStyle name="Colore 3 2" xfId="64"/>
    <cellStyle name="Colore 4" xfId="65"/>
    <cellStyle name="Colore 4 2" xfId="66"/>
    <cellStyle name="Colore 5" xfId="67"/>
    <cellStyle name="Colore 5 2" xfId="68"/>
    <cellStyle name="Colore 6" xfId="69"/>
    <cellStyle name="Colore 6 2" xfId="70"/>
    <cellStyle name="Euro" xfId="71"/>
    <cellStyle name="Input" xfId="72"/>
    <cellStyle name="Input 2" xfId="73"/>
    <cellStyle name="Comma" xfId="74"/>
    <cellStyle name="Comma [0]" xfId="75"/>
    <cellStyle name="Neutrale" xfId="76"/>
    <cellStyle name="Neutrale 2" xfId="77"/>
    <cellStyle name="Normale 2" xfId="78"/>
    <cellStyle name="Normale 2 2" xfId="79"/>
    <cellStyle name="Normale 3" xfId="80"/>
    <cellStyle name="Normale 3 2" xfId="81"/>
    <cellStyle name="Normale 4" xfId="82"/>
    <cellStyle name="Nota" xfId="83"/>
    <cellStyle name="Nota 2" xfId="84"/>
    <cellStyle name="Nota 3" xfId="85"/>
    <cellStyle name="Output" xfId="86"/>
    <cellStyle name="Output 2" xfId="87"/>
    <cellStyle name="Percent" xfId="88"/>
    <cellStyle name="Testo avviso" xfId="89"/>
    <cellStyle name="Testo avviso 2" xfId="90"/>
    <cellStyle name="Testo descrittivo" xfId="91"/>
    <cellStyle name="Testo descrittivo 2" xfId="92"/>
    <cellStyle name="Titolo" xfId="93"/>
    <cellStyle name="Titolo 1" xfId="94"/>
    <cellStyle name="Titolo 1 2" xfId="95"/>
    <cellStyle name="Titolo 2" xfId="96"/>
    <cellStyle name="Titolo 2 2" xfId="97"/>
    <cellStyle name="Titolo 3" xfId="98"/>
    <cellStyle name="Titolo 3 2" xfId="99"/>
    <cellStyle name="Titolo 4" xfId="100"/>
    <cellStyle name="Titolo 4 2" xfId="101"/>
    <cellStyle name="Titolo 5" xfId="102"/>
    <cellStyle name="Titolo 6" xfId="103"/>
    <cellStyle name="Totale" xfId="104"/>
    <cellStyle name="Totale 2" xfId="105"/>
    <cellStyle name="Valore non valido" xfId="106"/>
    <cellStyle name="Valore non valido 2" xfId="107"/>
    <cellStyle name="Valore valido" xfId="108"/>
    <cellStyle name="Valore valido 2" xfId="109"/>
    <cellStyle name="Currency" xfId="110"/>
    <cellStyle name="Currency [0]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6.7109375" style="1" customWidth="1"/>
    <col min="2" max="3" width="25.7109375" style="4" customWidth="1"/>
    <col min="4" max="4" width="12.28125" style="2" bestFit="1" customWidth="1"/>
    <col min="5" max="5" width="35.7109375" style="5" customWidth="1"/>
    <col min="6" max="6" width="10.7109375" style="6" customWidth="1"/>
    <col min="7" max="9" width="10.7109375" style="1" customWidth="1"/>
  </cols>
  <sheetData>
    <row r="1" spans="1:9" ht="45" customHeight="1">
      <c r="A1" s="45" t="s">
        <v>49</v>
      </c>
      <c r="B1" s="46"/>
      <c r="C1" s="46"/>
      <c r="D1" s="46"/>
      <c r="E1" s="46"/>
      <c r="F1" s="46"/>
      <c r="G1" s="46"/>
      <c r="H1" s="46"/>
      <c r="I1" s="47"/>
    </row>
    <row r="2" spans="1:9" ht="24" customHeight="1">
      <c r="A2" s="48" t="s">
        <v>73</v>
      </c>
      <c r="B2" s="49"/>
      <c r="C2" s="49"/>
      <c r="D2" s="49"/>
      <c r="E2" s="49"/>
      <c r="F2" s="49"/>
      <c r="G2" s="49"/>
      <c r="H2" s="49"/>
      <c r="I2" s="50"/>
    </row>
    <row r="3" spans="1:9" ht="24" customHeight="1">
      <c r="A3" s="28"/>
      <c r="B3" s="29" t="s">
        <v>50</v>
      </c>
      <c r="C3" s="29"/>
      <c r="D3" s="29"/>
      <c r="E3" s="29" t="s">
        <v>51</v>
      </c>
      <c r="F3" s="30"/>
      <c r="G3" s="29"/>
      <c r="H3" s="30" t="s">
        <v>0</v>
      </c>
      <c r="I3" s="31">
        <v>30</v>
      </c>
    </row>
    <row r="4" spans="1:9" ht="24" customHeight="1">
      <c r="A4" s="32" t="s">
        <v>1</v>
      </c>
      <c r="B4" s="33" t="s">
        <v>2</v>
      </c>
      <c r="C4" s="34" t="s">
        <v>3</v>
      </c>
      <c r="D4" s="34" t="s">
        <v>4</v>
      </c>
      <c r="E4" s="35" t="s">
        <v>5</v>
      </c>
      <c r="F4" s="36" t="s">
        <v>9</v>
      </c>
      <c r="G4" s="34" t="s">
        <v>6</v>
      </c>
      <c r="H4" s="37" t="s">
        <v>7</v>
      </c>
      <c r="I4" s="38" t="s">
        <v>8</v>
      </c>
    </row>
    <row r="5" spans="1:9" s="3" customFormat="1" ht="18" customHeight="1">
      <c r="A5" s="7">
        <v>1</v>
      </c>
      <c r="B5" s="19" t="s">
        <v>12</v>
      </c>
      <c r="C5" s="19" t="s">
        <v>13</v>
      </c>
      <c r="D5" s="8" t="s">
        <v>45</v>
      </c>
      <c r="E5" s="19" t="s">
        <v>14</v>
      </c>
      <c r="F5" s="57">
        <v>0.11841435185185185</v>
      </c>
      <c r="G5" s="8" t="str">
        <f>TEXT(INT((HOUR(F5)*3600+MINUTE(F5)*60+SECOND(F5))/$I$3/60),"0")&amp;"."&amp;TEXT(MOD((HOUR(F5)*3600+MINUTE(F5)*60+SECOND(F5))/$I$3,60),"00")&amp;"/km"</f>
        <v>5.41/km</v>
      </c>
      <c r="H5" s="9">
        <f>F5-$F$5</f>
        <v>0</v>
      </c>
      <c r="I5" s="10">
        <f>F5-INDEX($F$5:$F$357,MATCH(D5,$D$5:$D$357,0))</f>
        <v>0</v>
      </c>
    </row>
    <row r="6" spans="1:9" s="3" customFormat="1" ht="18" customHeight="1">
      <c r="A6" s="15">
        <v>2</v>
      </c>
      <c r="B6" s="20" t="s">
        <v>16</v>
      </c>
      <c r="C6" s="20" t="s">
        <v>17</v>
      </c>
      <c r="D6" s="16" t="s">
        <v>45</v>
      </c>
      <c r="E6" s="20" t="s">
        <v>18</v>
      </c>
      <c r="F6" s="58">
        <v>0.12662037037037036</v>
      </c>
      <c r="G6" s="16" t="str">
        <f aca="true" t="shared" si="0" ref="G6:G21">TEXT(INT((HOUR(F6)*3600+MINUTE(F6)*60+SECOND(F6))/$I$3/60),"0")&amp;"."&amp;TEXT(MOD((HOUR(F6)*3600+MINUTE(F6)*60+SECOND(F6))/$I$3,60),"00")&amp;"/km"</f>
        <v>6.05/km</v>
      </c>
      <c r="H6" s="17">
        <f aca="true" t="shared" si="1" ref="H6:H21">F6-$F$5</f>
        <v>0.008206018518518501</v>
      </c>
      <c r="I6" s="18">
        <f>F6-INDEX($F$5:$F$357,MATCH(D6,$D$5:$D$357,0))</f>
        <v>0.008206018518518501</v>
      </c>
    </row>
    <row r="7" spans="1:9" s="3" customFormat="1" ht="18" customHeight="1">
      <c r="A7" s="15">
        <v>3</v>
      </c>
      <c r="B7" s="20" t="s">
        <v>25</v>
      </c>
      <c r="C7" s="20" t="s">
        <v>48</v>
      </c>
      <c r="D7" s="16" t="s">
        <v>46</v>
      </c>
      <c r="E7" s="20" t="s">
        <v>52</v>
      </c>
      <c r="F7" s="58">
        <v>0.13137731481481482</v>
      </c>
      <c r="G7" s="16" t="str">
        <f t="shared" si="0"/>
        <v>6.18/km</v>
      </c>
      <c r="H7" s="17">
        <f t="shared" si="1"/>
        <v>0.012962962962962968</v>
      </c>
      <c r="I7" s="18">
        <f>F7-INDEX($F$5:$F$357,MATCH(D7,$D$5:$D$357,0))</f>
        <v>0</v>
      </c>
    </row>
    <row r="8" spans="1:9" s="3" customFormat="1" ht="18" customHeight="1">
      <c r="A8" s="15">
        <v>4</v>
      </c>
      <c r="B8" s="20" t="s">
        <v>19</v>
      </c>
      <c r="C8" s="20" t="s">
        <v>20</v>
      </c>
      <c r="D8" s="16" t="s">
        <v>45</v>
      </c>
      <c r="E8" s="20" t="s">
        <v>21</v>
      </c>
      <c r="F8" s="58">
        <v>0.13516203703703702</v>
      </c>
      <c r="G8" s="16" t="str">
        <f t="shared" si="0"/>
        <v>6.29/km</v>
      </c>
      <c r="H8" s="17">
        <f t="shared" si="1"/>
        <v>0.01674768518518517</v>
      </c>
      <c r="I8" s="18">
        <f>F8-INDEX($F$5:$F$357,MATCH(D8,$D$5:$D$357,0))</f>
        <v>0.01674768518518517</v>
      </c>
    </row>
    <row r="9" spans="1:9" s="3" customFormat="1" ht="18" customHeight="1">
      <c r="A9" s="15">
        <v>5</v>
      </c>
      <c r="B9" s="20" t="s">
        <v>22</v>
      </c>
      <c r="C9" s="20" t="s">
        <v>23</v>
      </c>
      <c r="D9" s="16" t="s">
        <v>45</v>
      </c>
      <c r="E9" s="20" t="s">
        <v>14</v>
      </c>
      <c r="F9" s="58">
        <v>0.1357986111111111</v>
      </c>
      <c r="G9" s="16" t="str">
        <f t="shared" si="0"/>
        <v>6.31/km</v>
      </c>
      <c r="H9" s="17">
        <f t="shared" si="1"/>
        <v>0.017384259259259252</v>
      </c>
      <c r="I9" s="18">
        <f>F9-INDEX($F$5:$F$357,MATCH(D9,$D$5:$D$357,0))</f>
        <v>0.017384259259259252</v>
      </c>
    </row>
    <row r="10" spans="1:9" s="3" customFormat="1" ht="18" customHeight="1">
      <c r="A10" s="15">
        <v>6</v>
      </c>
      <c r="B10" s="20" t="s">
        <v>53</v>
      </c>
      <c r="C10" s="20" t="s">
        <v>34</v>
      </c>
      <c r="D10" s="16" t="s">
        <v>45</v>
      </c>
      <c r="E10" s="20" t="s">
        <v>42</v>
      </c>
      <c r="F10" s="58">
        <v>0.14289351851851853</v>
      </c>
      <c r="G10" s="16" t="str">
        <f t="shared" si="0"/>
        <v>6.52/km</v>
      </c>
      <c r="H10" s="17">
        <f t="shared" si="1"/>
        <v>0.024479166666666677</v>
      </c>
      <c r="I10" s="18">
        <f>F10-INDEX($F$5:$F$357,MATCH(D10,$D$5:$D$357,0))</f>
        <v>0.024479166666666677</v>
      </c>
    </row>
    <row r="11" spans="1:9" s="3" customFormat="1" ht="18" customHeight="1">
      <c r="A11" s="15">
        <v>7</v>
      </c>
      <c r="B11" s="20" t="s">
        <v>27</v>
      </c>
      <c r="C11" s="20" t="s">
        <v>28</v>
      </c>
      <c r="D11" s="16" t="s">
        <v>45</v>
      </c>
      <c r="E11" s="20" t="s">
        <v>18</v>
      </c>
      <c r="F11" s="58">
        <v>0.15278935185185186</v>
      </c>
      <c r="G11" s="16" t="str">
        <f t="shared" si="0"/>
        <v>7.20/km</v>
      </c>
      <c r="H11" s="17">
        <f t="shared" si="1"/>
        <v>0.034375</v>
      </c>
      <c r="I11" s="18">
        <f>F11-INDEX($F$5:$F$357,MATCH(D11,$D$5:$D$357,0))</f>
        <v>0.034375</v>
      </c>
    </row>
    <row r="12" spans="1:9" s="3" customFormat="1" ht="18" customHeight="1">
      <c r="A12" s="15">
        <v>8</v>
      </c>
      <c r="B12" s="20" t="s">
        <v>54</v>
      </c>
      <c r="C12" s="20" t="s">
        <v>55</v>
      </c>
      <c r="D12" s="16" t="s">
        <v>46</v>
      </c>
      <c r="E12" s="20" t="s">
        <v>56</v>
      </c>
      <c r="F12" s="58">
        <v>0.1529976851851852</v>
      </c>
      <c r="G12" s="16" t="str">
        <f t="shared" si="0"/>
        <v>7.21/km</v>
      </c>
      <c r="H12" s="17">
        <f t="shared" si="1"/>
        <v>0.03458333333333334</v>
      </c>
      <c r="I12" s="18">
        <f>F12-INDEX($F$5:$F$357,MATCH(D12,$D$5:$D$357,0))</f>
        <v>0.021620370370370373</v>
      </c>
    </row>
    <row r="13" spans="1:9" s="3" customFormat="1" ht="18" customHeight="1">
      <c r="A13" s="15">
        <v>9</v>
      </c>
      <c r="B13" s="20" t="s">
        <v>57</v>
      </c>
      <c r="C13" s="20" t="s">
        <v>26</v>
      </c>
      <c r="D13" s="16" t="s">
        <v>46</v>
      </c>
      <c r="E13" s="20" t="s">
        <v>47</v>
      </c>
      <c r="F13" s="58">
        <v>0.15638888888888888</v>
      </c>
      <c r="G13" s="16" t="str">
        <f t="shared" si="0"/>
        <v>7.30/km</v>
      </c>
      <c r="H13" s="17">
        <f t="shared" si="1"/>
        <v>0.03797453703703703</v>
      </c>
      <c r="I13" s="18">
        <f>F13-INDEX($F$5:$F$357,MATCH(D13,$D$5:$D$357,0))</f>
        <v>0.02501157407407406</v>
      </c>
    </row>
    <row r="14" spans="1:9" s="3" customFormat="1" ht="18" customHeight="1">
      <c r="A14" s="15">
        <v>10</v>
      </c>
      <c r="B14" s="20" t="s">
        <v>58</v>
      </c>
      <c r="C14" s="20" t="s">
        <v>59</v>
      </c>
      <c r="D14" s="16" t="s">
        <v>46</v>
      </c>
      <c r="E14" s="20" t="s">
        <v>18</v>
      </c>
      <c r="F14" s="58">
        <v>0.15640046296296298</v>
      </c>
      <c r="G14" s="16" t="str">
        <f t="shared" si="0"/>
        <v>7.30/km</v>
      </c>
      <c r="H14" s="17">
        <f t="shared" si="1"/>
        <v>0.03798611111111112</v>
      </c>
      <c r="I14" s="18">
        <f>F14-INDEX($F$5:$F$357,MATCH(D14,$D$5:$D$357,0))</f>
        <v>0.025023148148148155</v>
      </c>
    </row>
    <row r="15" spans="1:9" s="3" customFormat="1" ht="18" customHeight="1">
      <c r="A15" s="15">
        <v>11</v>
      </c>
      <c r="B15" s="20" t="s">
        <v>60</v>
      </c>
      <c r="C15" s="20" t="s">
        <v>24</v>
      </c>
      <c r="D15" s="16" t="s">
        <v>45</v>
      </c>
      <c r="E15" s="20" t="s">
        <v>61</v>
      </c>
      <c r="F15" s="58">
        <v>0.15653935185185186</v>
      </c>
      <c r="G15" s="16" t="str">
        <f t="shared" si="0"/>
        <v>7.31/km</v>
      </c>
      <c r="H15" s="17">
        <f t="shared" si="1"/>
        <v>0.038125000000000006</v>
      </c>
      <c r="I15" s="18">
        <f>F15-INDEX($F$5:$F$357,MATCH(D15,$D$5:$D$357,0))</f>
        <v>0.038125000000000006</v>
      </c>
    </row>
    <row r="16" spans="1:9" s="3" customFormat="1" ht="18" customHeight="1">
      <c r="A16" s="15">
        <v>12</v>
      </c>
      <c r="B16" s="20" t="s">
        <v>62</v>
      </c>
      <c r="C16" s="20" t="s">
        <v>38</v>
      </c>
      <c r="D16" s="16" t="s">
        <v>46</v>
      </c>
      <c r="E16" s="20" t="s">
        <v>41</v>
      </c>
      <c r="F16" s="58">
        <v>0.15758101851851852</v>
      </c>
      <c r="G16" s="16" t="str">
        <f t="shared" si="0"/>
        <v>7.34/km</v>
      </c>
      <c r="H16" s="17">
        <f t="shared" si="1"/>
        <v>0.03916666666666667</v>
      </c>
      <c r="I16" s="18">
        <f>F16-INDEX($F$5:$F$357,MATCH(D16,$D$5:$D$357,0))</f>
        <v>0.0262037037037037</v>
      </c>
    </row>
    <row r="17" spans="1:9" s="3" customFormat="1" ht="18" customHeight="1">
      <c r="A17" s="15">
        <v>13</v>
      </c>
      <c r="B17" s="20" t="s">
        <v>29</v>
      </c>
      <c r="C17" s="20" t="s">
        <v>30</v>
      </c>
      <c r="D17" s="16" t="s">
        <v>45</v>
      </c>
      <c r="E17" s="20" t="s">
        <v>18</v>
      </c>
      <c r="F17" s="58">
        <v>0.15988425925925925</v>
      </c>
      <c r="G17" s="16" t="str">
        <f t="shared" si="0"/>
        <v>7.40/km</v>
      </c>
      <c r="H17" s="17">
        <f t="shared" si="1"/>
        <v>0.0414699074074074</v>
      </c>
      <c r="I17" s="18">
        <f>F17-INDEX($F$5:$F$357,MATCH(D17,$D$5:$D$357,0))</f>
        <v>0.0414699074074074</v>
      </c>
    </row>
    <row r="18" spans="1:9" s="3" customFormat="1" ht="18" customHeight="1">
      <c r="A18" s="15">
        <v>14</v>
      </c>
      <c r="B18" s="20" t="s">
        <v>63</v>
      </c>
      <c r="C18" s="20" t="s">
        <v>24</v>
      </c>
      <c r="D18" s="16" t="s">
        <v>45</v>
      </c>
      <c r="E18" s="20" t="s">
        <v>18</v>
      </c>
      <c r="F18" s="58">
        <v>0.16320601851851851</v>
      </c>
      <c r="G18" s="16" t="str">
        <f t="shared" si="0"/>
        <v>7.50/km</v>
      </c>
      <c r="H18" s="17">
        <f t="shared" si="1"/>
        <v>0.04479166666666666</v>
      </c>
      <c r="I18" s="18">
        <f>F18-INDEX($F$5:$F$357,MATCH(D18,$D$5:$D$357,0))</f>
        <v>0.04479166666666666</v>
      </c>
    </row>
    <row r="19" spans="1:9" s="3" customFormat="1" ht="18" customHeight="1">
      <c r="A19" s="15">
        <v>15</v>
      </c>
      <c r="B19" s="20" t="s">
        <v>64</v>
      </c>
      <c r="C19" s="20" t="s">
        <v>26</v>
      </c>
      <c r="D19" s="16" t="s">
        <v>45</v>
      </c>
      <c r="E19" s="20" t="s">
        <v>65</v>
      </c>
      <c r="F19" s="58">
        <v>0.16571759259259258</v>
      </c>
      <c r="G19" s="16" t="str">
        <f t="shared" si="0"/>
        <v>7.57/km</v>
      </c>
      <c r="H19" s="17">
        <f t="shared" si="1"/>
        <v>0.04730324074074073</v>
      </c>
      <c r="I19" s="18">
        <f>F19-INDEX($F$5:$F$357,MATCH(D19,$D$5:$D$357,0))</f>
        <v>0.04730324074074073</v>
      </c>
    </row>
    <row r="20" spans="1:9" s="3" customFormat="1" ht="18" customHeight="1">
      <c r="A20" s="15">
        <v>16</v>
      </c>
      <c r="B20" s="20" t="s">
        <v>31</v>
      </c>
      <c r="C20" s="20" t="s">
        <v>32</v>
      </c>
      <c r="D20" s="16" t="s">
        <v>45</v>
      </c>
      <c r="E20" s="20" t="s">
        <v>21</v>
      </c>
      <c r="F20" s="58">
        <v>0.16694444444444445</v>
      </c>
      <c r="G20" s="16" t="str">
        <f t="shared" si="0"/>
        <v>8.01/km</v>
      </c>
      <c r="H20" s="17">
        <f t="shared" si="1"/>
        <v>0.0485300925925926</v>
      </c>
      <c r="I20" s="18">
        <f>F20-INDEX($F$5:$F$357,MATCH(D20,$D$5:$D$357,0))</f>
        <v>0.0485300925925926</v>
      </c>
    </row>
    <row r="21" spans="1:9" ht="18" customHeight="1">
      <c r="A21" s="15">
        <v>17</v>
      </c>
      <c r="B21" s="20" t="s">
        <v>39</v>
      </c>
      <c r="C21" s="20" t="s">
        <v>40</v>
      </c>
      <c r="D21" s="16" t="s">
        <v>46</v>
      </c>
      <c r="E21" s="20" t="s">
        <v>41</v>
      </c>
      <c r="F21" s="58">
        <v>0.1747800925925926</v>
      </c>
      <c r="G21" s="16" t="str">
        <f t="shared" si="0"/>
        <v>8.23/km</v>
      </c>
      <c r="H21" s="17">
        <f t="shared" si="1"/>
        <v>0.05636574074074076</v>
      </c>
      <c r="I21" s="18">
        <f>F21-INDEX($F$5:$F$357,MATCH(D21,$D$5:$D$357,0))</f>
        <v>0.04340277777777779</v>
      </c>
    </row>
    <row r="22" spans="1:9" ht="18" customHeight="1">
      <c r="A22" s="15">
        <v>18</v>
      </c>
      <c r="B22" s="20" t="s">
        <v>66</v>
      </c>
      <c r="C22" s="20" t="s">
        <v>32</v>
      </c>
      <c r="D22" s="16" t="s">
        <v>46</v>
      </c>
      <c r="E22" s="20" t="s">
        <v>18</v>
      </c>
      <c r="F22" s="58">
        <v>0.17501157407407408</v>
      </c>
      <c r="G22" s="16" t="str">
        <f aca="true" t="shared" si="2" ref="G22:G27">TEXT(INT((HOUR(F22)*3600+MINUTE(F22)*60+SECOND(F22))/$I$3/60),"0")&amp;"."&amp;TEXT(MOD((HOUR(F22)*3600+MINUTE(F22)*60+SECOND(F22))/$I$3,60),"00")&amp;"/km"</f>
        <v>8.24/km</v>
      </c>
      <c r="H22" s="17">
        <f aca="true" t="shared" si="3" ref="H22:H27">F22-$F$5</f>
        <v>0.05659722222222223</v>
      </c>
      <c r="I22" s="18">
        <f>F22-INDEX($F$5:$F$357,MATCH(D22,$D$5:$D$357,0))</f>
        <v>0.04363425925925926</v>
      </c>
    </row>
    <row r="23" spans="1:9" ht="18" customHeight="1">
      <c r="A23" s="15">
        <v>19</v>
      </c>
      <c r="B23" s="20" t="s">
        <v>67</v>
      </c>
      <c r="C23" s="20" t="s">
        <v>15</v>
      </c>
      <c r="D23" s="16" t="s">
        <v>46</v>
      </c>
      <c r="E23" s="20" t="s">
        <v>18</v>
      </c>
      <c r="F23" s="58">
        <v>0.17505787037037038</v>
      </c>
      <c r="G23" s="16" t="str">
        <f t="shared" si="2"/>
        <v>8.24/km</v>
      </c>
      <c r="H23" s="17">
        <f t="shared" si="3"/>
        <v>0.056643518518518524</v>
      </c>
      <c r="I23" s="18">
        <f>F23-INDEX($F$5:$F$357,MATCH(D23,$D$5:$D$357,0))</f>
        <v>0.043680555555555556</v>
      </c>
    </row>
    <row r="24" spans="1:9" ht="18" customHeight="1">
      <c r="A24" s="15">
        <v>20</v>
      </c>
      <c r="B24" s="20" t="s">
        <v>35</v>
      </c>
      <c r="C24" s="20" t="s">
        <v>36</v>
      </c>
      <c r="D24" s="16" t="s">
        <v>45</v>
      </c>
      <c r="E24" s="20" t="s">
        <v>37</v>
      </c>
      <c r="F24" s="58">
        <v>0.17822916666666666</v>
      </c>
      <c r="G24" s="16" t="str">
        <f t="shared" si="2"/>
        <v>8.33/km</v>
      </c>
      <c r="H24" s="17">
        <f t="shared" si="3"/>
        <v>0.05981481481481481</v>
      </c>
      <c r="I24" s="18">
        <f>F24-INDEX($F$5:$F$357,MATCH(D24,$D$5:$D$357,0))</f>
        <v>0.05981481481481481</v>
      </c>
    </row>
    <row r="25" spans="1:9" ht="18" customHeight="1">
      <c r="A25" s="15">
        <v>21</v>
      </c>
      <c r="B25" s="20" t="s">
        <v>43</v>
      </c>
      <c r="C25" s="20" t="s">
        <v>44</v>
      </c>
      <c r="D25" s="16" t="s">
        <v>46</v>
      </c>
      <c r="E25" s="20" t="s">
        <v>37</v>
      </c>
      <c r="F25" s="58">
        <v>0.20047453703703702</v>
      </c>
      <c r="G25" s="16" t="str">
        <f t="shared" si="2"/>
        <v>9.37/km</v>
      </c>
      <c r="H25" s="17">
        <f t="shared" si="3"/>
        <v>0.08206018518518517</v>
      </c>
      <c r="I25" s="18">
        <f>F25-INDEX($F$5:$F$357,MATCH(D25,$D$5:$D$357,0))</f>
        <v>0.0690972222222222</v>
      </c>
    </row>
    <row r="26" spans="1:9" ht="18" customHeight="1">
      <c r="A26" s="15">
        <v>22</v>
      </c>
      <c r="B26" s="20" t="s">
        <v>68</v>
      </c>
      <c r="C26" s="20" t="s">
        <v>69</v>
      </c>
      <c r="D26" s="16" t="s">
        <v>45</v>
      </c>
      <c r="E26" s="20" t="s">
        <v>33</v>
      </c>
      <c r="F26" s="58">
        <v>0.20722222222222222</v>
      </c>
      <c r="G26" s="16" t="str">
        <f t="shared" si="2"/>
        <v>9.57/km</v>
      </c>
      <c r="H26" s="17">
        <f t="shared" si="3"/>
        <v>0.08880787037037037</v>
      </c>
      <c r="I26" s="18">
        <f>F26-INDEX($F$5:$F$357,MATCH(D26,$D$5:$D$357,0))</f>
        <v>0.08880787037037037</v>
      </c>
    </row>
    <row r="27" spans="1:9" ht="18" customHeight="1">
      <c r="A27" s="21">
        <v>23</v>
      </c>
      <c r="B27" s="22" t="s">
        <v>70</v>
      </c>
      <c r="C27" s="22" t="s">
        <v>71</v>
      </c>
      <c r="D27" s="23" t="s">
        <v>46</v>
      </c>
      <c r="E27" s="22" t="s">
        <v>72</v>
      </c>
      <c r="F27" s="59">
        <v>0.20900462962962962</v>
      </c>
      <c r="G27" s="23" t="str">
        <f t="shared" si="2"/>
        <v>10.02/km</v>
      </c>
      <c r="H27" s="24">
        <f t="shared" si="3"/>
        <v>0.09059027777777777</v>
      </c>
      <c r="I27" s="25">
        <f>F27-INDEX($F$5:$F$357,MATCH(D27,$D$5:$D$357,0))</f>
        <v>0.0776273148148148</v>
      </c>
    </row>
  </sheetData>
  <sheetProtection/>
  <autoFilter ref="A4:I27"/>
  <mergeCells count="2">
    <mergeCell ref="A1:I1"/>
    <mergeCell ref="A2:I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51" t="str">
        <f>Individuale!A1</f>
        <v>Trail Santa Chelidonia</v>
      </c>
      <c r="B1" s="52"/>
      <c r="C1" s="53"/>
    </row>
    <row r="2" spans="1:3" ht="24" customHeight="1">
      <c r="A2" s="54" t="str">
        <f>Individuale!B3</f>
        <v>Parco dei Monti Simbruini - Subiaco (RM) Italia</v>
      </c>
      <c r="B2" s="55"/>
      <c r="C2" s="56"/>
    </row>
    <row r="3" spans="1:3" ht="24" customHeight="1">
      <c r="A3" s="39"/>
      <c r="B3" s="40" t="s">
        <v>11</v>
      </c>
      <c r="C3" s="41">
        <f>SUM(C5:C822)</f>
        <v>23</v>
      </c>
    </row>
    <row r="4" spans="1:3" ht="24" customHeight="1">
      <c r="A4" s="42" t="s">
        <v>1</v>
      </c>
      <c r="B4" s="43" t="s">
        <v>5</v>
      </c>
      <c r="C4" s="44" t="s">
        <v>10</v>
      </c>
    </row>
    <row r="5" spans="1:3" ht="18" customHeight="1">
      <c r="A5" s="60">
        <v>1</v>
      </c>
      <c r="B5" s="61" t="s">
        <v>18</v>
      </c>
      <c r="C5" s="62">
        <v>7</v>
      </c>
    </row>
    <row r="6" spans="1:3" ht="18" customHeight="1">
      <c r="A6" s="11">
        <v>2</v>
      </c>
      <c r="B6" s="12" t="s">
        <v>41</v>
      </c>
      <c r="C6" s="26">
        <v>2</v>
      </c>
    </row>
    <row r="7" spans="1:3" ht="18" customHeight="1">
      <c r="A7" s="11">
        <v>3</v>
      </c>
      <c r="B7" s="12" t="s">
        <v>14</v>
      </c>
      <c r="C7" s="26">
        <v>2</v>
      </c>
    </row>
    <row r="8" spans="1:3" ht="18" customHeight="1">
      <c r="A8" s="11">
        <v>4</v>
      </c>
      <c r="B8" s="12" t="s">
        <v>21</v>
      </c>
      <c r="C8" s="26">
        <v>2</v>
      </c>
    </row>
    <row r="9" spans="1:3" ht="18" customHeight="1">
      <c r="A9" s="11">
        <v>5</v>
      </c>
      <c r="B9" s="12" t="s">
        <v>37</v>
      </c>
      <c r="C9" s="26">
        <v>2</v>
      </c>
    </row>
    <row r="10" spans="1:3" ht="18" customHeight="1">
      <c r="A10" s="11">
        <v>6</v>
      </c>
      <c r="B10" s="12" t="s">
        <v>47</v>
      </c>
      <c r="C10" s="26">
        <v>1</v>
      </c>
    </row>
    <row r="11" spans="1:3" ht="18" customHeight="1">
      <c r="A11" s="11">
        <v>7</v>
      </c>
      <c r="B11" s="12" t="s">
        <v>33</v>
      </c>
      <c r="C11" s="26">
        <v>1</v>
      </c>
    </row>
    <row r="12" spans="1:3" ht="18" customHeight="1">
      <c r="A12" s="11">
        <v>8</v>
      </c>
      <c r="B12" s="12" t="s">
        <v>61</v>
      </c>
      <c r="C12" s="26">
        <v>1</v>
      </c>
    </row>
    <row r="13" spans="1:3" ht="18" customHeight="1">
      <c r="A13" s="11">
        <v>9</v>
      </c>
      <c r="B13" s="12" t="s">
        <v>42</v>
      </c>
      <c r="C13" s="26">
        <v>1</v>
      </c>
    </row>
    <row r="14" spans="1:3" ht="18" customHeight="1">
      <c r="A14" s="11">
        <v>10</v>
      </c>
      <c r="B14" s="12" t="s">
        <v>52</v>
      </c>
      <c r="C14" s="26">
        <v>1</v>
      </c>
    </row>
    <row r="15" spans="1:3" ht="18" customHeight="1">
      <c r="A15" s="11">
        <v>11</v>
      </c>
      <c r="B15" s="12" t="s">
        <v>72</v>
      </c>
      <c r="C15" s="26">
        <v>1</v>
      </c>
    </row>
    <row r="16" spans="1:3" ht="18" customHeight="1">
      <c r="A16" s="11">
        <v>12</v>
      </c>
      <c r="B16" s="12" t="s">
        <v>65</v>
      </c>
      <c r="C16" s="26">
        <v>1</v>
      </c>
    </row>
    <row r="17" spans="1:3" ht="18" customHeight="1">
      <c r="A17" s="13">
        <v>13</v>
      </c>
      <c r="B17" s="14" t="s">
        <v>56</v>
      </c>
      <c r="C17" s="27">
        <v>1</v>
      </c>
    </row>
  </sheetData>
  <sheetProtection/>
  <autoFilter ref="A4:C4">
    <sortState ref="A5:C17">
      <sortCondition descending="1" sortBy="value" ref="C5:C17"/>
    </sortState>
  </autoFilter>
  <mergeCells count="2">
    <mergeCell ref="A1:C1"/>
    <mergeCell ref="A2:C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2017-09-12T18:53:46Z</dcterms:modified>
  <cp:category/>
  <cp:version/>
  <cp:contentType/>
  <cp:contentStatus/>
</cp:coreProperties>
</file>