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<sst xmlns="http://schemas.openxmlformats.org/spreadsheetml/2006/main" count="138" uniqueCount="93">
  <si>
    <t>Raffaella</t>
  </si>
  <si>
    <t>Davide</t>
  </si>
  <si>
    <t>Ubaldi</t>
  </si>
  <si>
    <t>Tirreno Atletica Civitavecchia</t>
  </si>
  <si>
    <t>Evangelisti</t>
  </si>
  <si>
    <t>G.P.Monti della Tolfa l'Airone</t>
  </si>
  <si>
    <t>Greco</t>
  </si>
  <si>
    <t>Orlando</t>
  </si>
  <si>
    <t>Pagliacci</t>
  </si>
  <si>
    <t>Lorella</t>
  </si>
  <si>
    <t>Scotti</t>
  </si>
  <si>
    <t>Ivano</t>
  </si>
  <si>
    <t>Anna Baby Runner</t>
  </si>
  <si>
    <t>Renzo</t>
  </si>
  <si>
    <t>Galeani</t>
  </si>
  <si>
    <t>Bertolo</t>
  </si>
  <si>
    <t>Tassarotti</t>
  </si>
  <si>
    <t xml:space="preserve">Paolo </t>
  </si>
  <si>
    <t>Riccobello</t>
  </si>
  <si>
    <t>Di Marco</t>
  </si>
  <si>
    <t>Doganero</t>
  </si>
  <si>
    <t>Coppa</t>
  </si>
  <si>
    <t>Spada</t>
  </si>
  <si>
    <t>Basilico</t>
  </si>
  <si>
    <t>Fracassa</t>
  </si>
  <si>
    <t>Mei</t>
  </si>
  <si>
    <t>Nappi</t>
  </si>
  <si>
    <t>Umberto</t>
  </si>
  <si>
    <t>Uzzo</t>
  </si>
  <si>
    <t>Stefanini</t>
  </si>
  <si>
    <t>Fiorucci</t>
  </si>
  <si>
    <t>Mellini</t>
  </si>
  <si>
    <t>Solovastru</t>
  </si>
  <si>
    <t>Bory</t>
  </si>
  <si>
    <t>Capri</t>
  </si>
  <si>
    <t>Ira</t>
  </si>
  <si>
    <t>Granella</t>
  </si>
  <si>
    <t xml:space="preserve">Carlo </t>
  </si>
  <si>
    <t>Corrao</t>
  </si>
  <si>
    <t>Nora</t>
  </si>
  <si>
    <t>Rondoni</t>
  </si>
  <si>
    <t>Norberto</t>
  </si>
  <si>
    <t>Di Luzio</t>
  </si>
  <si>
    <t>Rambozzi</t>
  </si>
  <si>
    <t>Ilio</t>
  </si>
  <si>
    <t>Foschi</t>
  </si>
  <si>
    <t>Virtuoso</t>
  </si>
  <si>
    <t>Focone</t>
  </si>
  <si>
    <t>Fabrizia</t>
  </si>
  <si>
    <t>Cappalonga</t>
  </si>
  <si>
    <t>Federica</t>
  </si>
  <si>
    <t>Impastato</t>
  </si>
  <si>
    <t>Elisa</t>
  </si>
  <si>
    <t>Pellegrini</t>
  </si>
  <si>
    <t>Civitavecchia (RM) Italia - Domenica 13/12/2009</t>
  </si>
  <si>
    <r>
      <t xml:space="preserve">Maratonina La Frasca </t>
    </r>
    <r>
      <rPr>
        <i/>
        <sz val="18"/>
        <rFont val="Arial"/>
        <family val="2"/>
      </rPr>
      <t>14ª edizione</t>
    </r>
  </si>
  <si>
    <t>n/d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</si>
  <si>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</si>
  <si>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</si>
  <si>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</si>
  <si>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</si>
  <si>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</si>
  <si>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</si>
  <si>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</si>
  <si>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</si>
  <si>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</si>
  <si>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</si>
  <si>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</si>
  <si>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Alessandro</t>
  </si>
  <si>
    <t>Antonio</t>
  </si>
  <si>
    <t>Fabio</t>
  </si>
  <si>
    <t>Riccardo</t>
  </si>
  <si>
    <t>Piero</t>
  </si>
  <si>
    <t>Andrea</t>
  </si>
  <si>
    <t>Giancarlo</t>
  </si>
  <si>
    <t>Roberto</t>
  </si>
  <si>
    <t>Sandro</t>
  </si>
  <si>
    <t>Mauro</t>
  </si>
  <si>
    <t>Mario</t>
  </si>
  <si>
    <t>Claudio</t>
  </si>
  <si>
    <t>Luciano</t>
  </si>
  <si>
    <t>Domenico</t>
  </si>
  <si>
    <t>Franco</t>
  </si>
  <si>
    <t>Fausto</t>
  </si>
  <si>
    <t>Federico</t>
  </si>
  <si>
    <t>Renzi</t>
  </si>
  <si>
    <t>Libero</t>
  </si>
  <si>
    <t>Luca</t>
  </si>
  <si>
    <t>Furlan</t>
  </si>
  <si>
    <t>Rocco</t>
  </si>
  <si>
    <t>Guida</t>
  </si>
  <si>
    <t>Michele</t>
  </si>
  <si>
    <t>Gianfranco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</si>
</sst>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21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pane ySplit="3" topLeftCell="BM4" activePane="bottomLeft" state="frozen"/>
      <selection pane="topLeft" activeCell="A1" sqref="A1"/>
      <selection pane="bottomLeft" activeCell="E39" sqref="E39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50" customWidth="1"/>
    <col min="6" max="6" width="10.140625" style="3" customWidth="1"/>
    <col min="7" max="9" width="10.140625" style="4" customWidth="1"/>
  </cols>
  <sheetData>
    <row r="1" spans="1:9" ht="24.75" customHeight="1" thickBot="1">
      <c r="A1" s="24" t="s">
        <v>55</v>
      </c>
      <c r="B1" s="24"/>
      <c r="C1" s="24"/>
      <c r="D1" s="24"/>
      <c r="E1" s="24"/>
      <c r="F1" s="24"/>
      <c r="G1" s="25"/>
      <c r="H1" s="25"/>
      <c r="I1" s="25"/>
    </row>
    <row r="2" spans="1:9" ht="24.75" customHeight="1" thickBot="1">
      <c r="A2" s="26" t="s">
        <v>54</v>
      </c>
      <c r="B2" s="27"/>
      <c r="C2" s="27"/>
      <c r="D2" s="27"/>
      <c r="E2" s="27"/>
      <c r="F2" s="27"/>
      <c r="G2" s="28"/>
      <c r="H2" s="5" t="s">
        <v>57</v>
      </c>
      <c r="I2" s="6">
        <v>10.3</v>
      </c>
    </row>
    <row r="3" spans="1:9" ht="37.5" customHeight="1" thickBot="1">
      <c r="A3" s="14" t="s">
        <v>58</v>
      </c>
      <c r="B3" s="7" t="s">
        <v>59</v>
      </c>
      <c r="C3" s="8" t="s">
        <v>60</v>
      </c>
      <c r="D3" s="8" t="s">
        <v>61</v>
      </c>
      <c r="E3" s="9" t="s">
        <v>62</v>
      </c>
      <c r="F3" s="10" t="s">
        <v>63</v>
      </c>
      <c r="G3" s="10" t="s">
        <v>64</v>
      </c>
      <c r="H3" s="10" t="s">
        <v>65</v>
      </c>
      <c r="I3" s="11" t="s">
        <v>66</v>
      </c>
    </row>
    <row r="4" spans="1:9" s="1" customFormat="1" ht="15" customHeight="1">
      <c r="A4" s="35">
        <v>1</v>
      </c>
      <c r="B4" s="44" t="s">
        <v>2</v>
      </c>
      <c r="C4" s="44" t="s">
        <v>84</v>
      </c>
      <c r="D4" s="35">
        <v>1992</v>
      </c>
      <c r="E4" s="44" t="s">
        <v>3</v>
      </c>
      <c r="F4" s="45">
        <v>0.025995370370370367</v>
      </c>
      <c r="G4" s="15" t="str">
        <f aca="true" t="shared" si="0" ref="G4:G42">TEXT(INT((HOUR(F4)*3600+MINUTE(F4)*60+SECOND(F4))/$I$2/60),"0")&amp;"."&amp;TEXT(MOD((HOUR(F4)*3600+MINUTE(F4)*60+SECOND(F4))/$I$2,60),"00")&amp;"/km"</f>
        <v>3.38/km</v>
      </c>
      <c r="H4" s="16">
        <f aca="true" t="shared" si="1" ref="H4:H31">F4-$F$4</f>
        <v>0</v>
      </c>
      <c r="I4" s="16">
        <f>F4-INDEX($F$4:$F$42,MATCH(D4,$D$4:$D$42,0))</f>
        <v>0</v>
      </c>
    </row>
    <row r="5" spans="1:9" s="1" customFormat="1" ht="15" customHeight="1">
      <c r="A5" s="36">
        <v>2</v>
      </c>
      <c r="B5" s="46" t="s">
        <v>4</v>
      </c>
      <c r="C5" s="46" t="s">
        <v>76</v>
      </c>
      <c r="D5" s="36" t="s">
        <v>56</v>
      </c>
      <c r="E5" s="46" t="s">
        <v>5</v>
      </c>
      <c r="F5" s="47">
        <v>0.026226851851851852</v>
      </c>
      <c r="G5" s="17" t="str">
        <f t="shared" si="0"/>
        <v>3.40/km</v>
      </c>
      <c r="H5" s="18">
        <f t="shared" si="1"/>
        <v>0.00023148148148148529</v>
      </c>
      <c r="I5" s="18">
        <f>F5-INDEX($F$4:$F$101,MATCH(D5,$D$4:$D$101,0))</f>
        <v>0</v>
      </c>
    </row>
    <row r="6" spans="1:9" s="1" customFormat="1" ht="15" customHeight="1">
      <c r="A6" s="36">
        <v>3</v>
      </c>
      <c r="B6" s="46" t="s">
        <v>6</v>
      </c>
      <c r="C6" s="46" t="s">
        <v>91</v>
      </c>
      <c r="D6" s="36">
        <v>1992</v>
      </c>
      <c r="E6" s="46" t="s">
        <v>5</v>
      </c>
      <c r="F6" s="47">
        <v>0.02659722222222222</v>
      </c>
      <c r="G6" s="17" t="str">
        <f t="shared" si="0"/>
        <v>3.43/km</v>
      </c>
      <c r="H6" s="18">
        <f t="shared" si="1"/>
        <v>0.0006018518518518534</v>
      </c>
      <c r="I6" s="18">
        <f>F6-INDEX($F$4:$F$101,MATCH(D6,$D$4:$D$101,0))</f>
        <v>0.0006018518518518534</v>
      </c>
    </row>
    <row r="7" spans="1:9" s="1" customFormat="1" ht="15" customHeight="1">
      <c r="A7" s="36">
        <v>4</v>
      </c>
      <c r="B7" s="46" t="s">
        <v>7</v>
      </c>
      <c r="C7" s="46" t="s">
        <v>84</v>
      </c>
      <c r="D7" s="36">
        <v>1992</v>
      </c>
      <c r="E7" s="46" t="s">
        <v>3</v>
      </c>
      <c r="F7" s="47">
        <v>0.027627314814814813</v>
      </c>
      <c r="G7" s="17" t="str">
        <f t="shared" si="0"/>
        <v>3.52/km</v>
      </c>
      <c r="H7" s="18">
        <f t="shared" si="1"/>
        <v>0.0016319444444444463</v>
      </c>
      <c r="I7" s="18">
        <f>F7-INDEX($F$4:$F$101,MATCH(D7,$D$4:$D$101,0))</f>
        <v>0.0016319444444444463</v>
      </c>
    </row>
    <row r="8" spans="1:9" s="1" customFormat="1" ht="15" customHeight="1">
      <c r="A8" s="36">
        <v>5</v>
      </c>
      <c r="B8" s="46" t="s">
        <v>8</v>
      </c>
      <c r="C8" s="46" t="s">
        <v>9</v>
      </c>
      <c r="D8" s="36">
        <v>1968</v>
      </c>
      <c r="E8" s="46" t="s">
        <v>3</v>
      </c>
      <c r="F8" s="47">
        <v>0.027627314814814813</v>
      </c>
      <c r="G8" s="17" t="str">
        <f t="shared" si="0"/>
        <v>3.52/km</v>
      </c>
      <c r="H8" s="18">
        <f t="shared" si="1"/>
        <v>0.0016319444444444463</v>
      </c>
      <c r="I8" s="18">
        <f>F8-INDEX($F$4:$F$101,MATCH(D8,$D$4:$D$101,0))</f>
        <v>0</v>
      </c>
    </row>
    <row r="9" spans="1:9" s="1" customFormat="1" ht="15" customHeight="1">
      <c r="A9" s="36">
        <v>6</v>
      </c>
      <c r="B9" s="46" t="s">
        <v>10</v>
      </c>
      <c r="C9" s="46" t="s">
        <v>11</v>
      </c>
      <c r="D9" s="36">
        <v>1959</v>
      </c>
      <c r="E9" s="46" t="s">
        <v>12</v>
      </c>
      <c r="F9" s="47">
        <v>0.02783564814814815</v>
      </c>
      <c r="G9" s="17" t="str">
        <f t="shared" si="0"/>
        <v>3.53/km</v>
      </c>
      <c r="H9" s="18">
        <f t="shared" si="1"/>
        <v>0.0018402777777777844</v>
      </c>
      <c r="I9" s="18">
        <f>F9-INDEX($F$4:$F$101,MATCH(D9,$D$4:$D$101,0))</f>
        <v>0</v>
      </c>
    </row>
    <row r="10" spans="1:9" s="1" customFormat="1" ht="15" customHeight="1">
      <c r="A10" s="36">
        <v>7</v>
      </c>
      <c r="B10" s="46" t="s">
        <v>85</v>
      </c>
      <c r="C10" s="46" t="s">
        <v>13</v>
      </c>
      <c r="D10" s="36">
        <v>1969</v>
      </c>
      <c r="E10" s="46" t="s">
        <v>12</v>
      </c>
      <c r="F10" s="47">
        <v>0.028067129629629626</v>
      </c>
      <c r="G10" s="17" t="str">
        <f t="shared" si="0"/>
        <v>3.55/km</v>
      </c>
      <c r="H10" s="18">
        <f t="shared" si="1"/>
        <v>0.0020717592592592593</v>
      </c>
      <c r="I10" s="18">
        <f>F10-INDEX($F$4:$F$101,MATCH(D10,$D$4:$D$101,0))</f>
        <v>0</v>
      </c>
    </row>
    <row r="11" spans="1:9" s="1" customFormat="1" ht="15" customHeight="1">
      <c r="A11" s="36">
        <v>8</v>
      </c>
      <c r="B11" s="46" t="s">
        <v>14</v>
      </c>
      <c r="C11" s="46" t="s">
        <v>69</v>
      </c>
      <c r="D11" s="36">
        <v>1963</v>
      </c>
      <c r="E11" s="46" t="s">
        <v>86</v>
      </c>
      <c r="F11" s="47">
        <v>0.02847222222222222</v>
      </c>
      <c r="G11" s="17" t="str">
        <f t="shared" si="0"/>
        <v>3.59/km</v>
      </c>
      <c r="H11" s="18">
        <f t="shared" si="1"/>
        <v>0.002476851851851855</v>
      </c>
      <c r="I11" s="18">
        <f>F11-INDEX($F$4:$F$101,MATCH(D11,$D$4:$D$101,0))</f>
        <v>0</v>
      </c>
    </row>
    <row r="12" spans="1:9" s="1" customFormat="1" ht="15" customHeight="1">
      <c r="A12" s="36">
        <v>9</v>
      </c>
      <c r="B12" s="46" t="s">
        <v>15</v>
      </c>
      <c r="C12" s="46" t="s">
        <v>1</v>
      </c>
      <c r="D12" s="36">
        <v>1965</v>
      </c>
      <c r="E12" s="46" t="s">
        <v>12</v>
      </c>
      <c r="F12" s="47">
        <v>0.028877314814814817</v>
      </c>
      <c r="G12" s="17" t="str">
        <f t="shared" si="0"/>
        <v>4.02/km</v>
      </c>
      <c r="H12" s="18">
        <f t="shared" si="1"/>
        <v>0.002881944444444451</v>
      </c>
      <c r="I12" s="18">
        <f>F12-INDEX($F$4:$F$101,MATCH(D12,$D$4:$D$101,0))</f>
        <v>0</v>
      </c>
    </row>
    <row r="13" spans="1:9" s="1" customFormat="1" ht="15" customHeight="1">
      <c r="A13" s="36">
        <v>10</v>
      </c>
      <c r="B13" s="46" t="s">
        <v>16</v>
      </c>
      <c r="C13" s="46" t="s">
        <v>17</v>
      </c>
      <c r="D13" s="36">
        <v>1965</v>
      </c>
      <c r="E13" s="46" t="s">
        <v>5</v>
      </c>
      <c r="F13" s="47">
        <v>0.029768518518518517</v>
      </c>
      <c r="G13" s="17" t="str">
        <f t="shared" si="0"/>
        <v>4.10/km</v>
      </c>
      <c r="H13" s="18">
        <f t="shared" si="1"/>
        <v>0.0037731481481481505</v>
      </c>
      <c r="I13" s="18">
        <f>F13-INDEX($F$4:$F$101,MATCH(D13,$D$4:$D$101,0))</f>
        <v>0.0008912037037036996</v>
      </c>
    </row>
    <row r="14" spans="1:9" s="1" customFormat="1" ht="15" customHeight="1">
      <c r="A14" s="36">
        <v>11</v>
      </c>
      <c r="B14" s="46" t="s">
        <v>18</v>
      </c>
      <c r="C14" s="46" t="s">
        <v>0</v>
      </c>
      <c r="D14" s="36">
        <v>1966</v>
      </c>
      <c r="E14" s="46" t="s">
        <v>5</v>
      </c>
      <c r="F14" s="47">
        <v>0.029791666666666664</v>
      </c>
      <c r="G14" s="17" t="str">
        <f t="shared" si="0"/>
        <v>4.10/km</v>
      </c>
      <c r="H14" s="18">
        <f t="shared" si="1"/>
        <v>0.0037962962962962976</v>
      </c>
      <c r="I14" s="18">
        <f>F14-INDEX($F$4:$F$101,MATCH(D14,$D$4:$D$101,0))</f>
        <v>0</v>
      </c>
    </row>
    <row r="15" spans="1:9" s="1" customFormat="1" ht="15" customHeight="1">
      <c r="A15" s="36">
        <v>12</v>
      </c>
      <c r="B15" s="46" t="s">
        <v>19</v>
      </c>
      <c r="C15" s="46" t="s">
        <v>80</v>
      </c>
      <c r="D15" s="36">
        <v>1961</v>
      </c>
      <c r="E15" s="46" t="s">
        <v>12</v>
      </c>
      <c r="F15" s="47">
        <v>0.02980324074074074</v>
      </c>
      <c r="G15" s="17" t="str">
        <f t="shared" si="0"/>
        <v>4.10/km</v>
      </c>
      <c r="H15" s="18">
        <f t="shared" si="1"/>
        <v>0.0038078703703703747</v>
      </c>
      <c r="I15" s="18">
        <f>F15-INDEX($F$4:$F$101,MATCH(D15,$D$4:$D$101,0))</f>
        <v>0</v>
      </c>
    </row>
    <row r="16" spans="1:9" s="1" customFormat="1" ht="15" customHeight="1">
      <c r="A16" s="36">
        <v>13</v>
      </c>
      <c r="B16" s="46" t="s">
        <v>88</v>
      </c>
      <c r="C16" s="46" t="s">
        <v>79</v>
      </c>
      <c r="D16" s="36">
        <v>1960</v>
      </c>
      <c r="E16" s="46" t="s">
        <v>5</v>
      </c>
      <c r="F16" s="47">
        <v>0.029849537037037036</v>
      </c>
      <c r="G16" s="17" t="str">
        <f t="shared" si="0"/>
        <v>4.10/km</v>
      </c>
      <c r="H16" s="18">
        <f t="shared" si="1"/>
        <v>0.003854166666666669</v>
      </c>
      <c r="I16" s="18">
        <f>F16-INDEX($F$4:$F$101,MATCH(D16,$D$4:$D$101,0))</f>
        <v>0</v>
      </c>
    </row>
    <row r="17" spans="1:9" s="1" customFormat="1" ht="15" customHeight="1">
      <c r="A17" s="36">
        <v>14</v>
      </c>
      <c r="B17" s="46" t="s">
        <v>20</v>
      </c>
      <c r="C17" s="46" t="s">
        <v>89</v>
      </c>
      <c r="D17" s="36">
        <v>1963</v>
      </c>
      <c r="E17" s="46" t="s">
        <v>5</v>
      </c>
      <c r="F17" s="47">
        <v>0.03019675925925926</v>
      </c>
      <c r="G17" s="17" t="str">
        <f t="shared" si="0"/>
        <v>4.13/km</v>
      </c>
      <c r="H17" s="18">
        <f t="shared" si="1"/>
        <v>0.004201388888888893</v>
      </c>
      <c r="I17" s="18">
        <f>F17-INDEX($F$4:$F$101,MATCH(D17,$D$4:$D$101,0))</f>
        <v>0.0017245370370370383</v>
      </c>
    </row>
    <row r="18" spans="1:9" s="1" customFormat="1" ht="15" customHeight="1">
      <c r="A18" s="36">
        <v>15</v>
      </c>
      <c r="B18" s="46" t="s">
        <v>21</v>
      </c>
      <c r="C18" s="46" t="s">
        <v>92</v>
      </c>
      <c r="D18" s="36">
        <v>1959</v>
      </c>
      <c r="E18" s="46" t="s">
        <v>12</v>
      </c>
      <c r="F18" s="47">
        <v>0.03019675925925926</v>
      </c>
      <c r="G18" s="17" t="str">
        <f t="shared" si="0"/>
        <v>4.13/km</v>
      </c>
      <c r="H18" s="18">
        <f t="shared" si="1"/>
        <v>0.004201388888888893</v>
      </c>
      <c r="I18" s="18">
        <f>F18-INDEX($F$4:$F$101,MATCH(D18,$D$4:$D$101,0))</f>
        <v>0.002361111111111109</v>
      </c>
    </row>
    <row r="19" spans="1:9" s="1" customFormat="1" ht="15" customHeight="1">
      <c r="A19" s="36">
        <v>16</v>
      </c>
      <c r="B19" s="46" t="s">
        <v>22</v>
      </c>
      <c r="C19" s="46" t="s">
        <v>68</v>
      </c>
      <c r="D19" s="36">
        <v>1960</v>
      </c>
      <c r="E19" s="46" t="s">
        <v>12</v>
      </c>
      <c r="F19" s="47">
        <v>0.03043981481481482</v>
      </c>
      <c r="G19" s="17" t="str">
        <f t="shared" si="0"/>
        <v>4.15/km</v>
      </c>
      <c r="H19" s="18">
        <f t="shared" si="1"/>
        <v>0.004444444444444452</v>
      </c>
      <c r="I19" s="18">
        <f>F19-INDEX($F$4:$F$101,MATCH(D19,$D$4:$D$101,0))</f>
        <v>0.0005902777777777833</v>
      </c>
    </row>
    <row r="20" spans="1:9" s="1" customFormat="1" ht="15" customHeight="1">
      <c r="A20" s="36">
        <v>17</v>
      </c>
      <c r="B20" s="46" t="s">
        <v>23</v>
      </c>
      <c r="C20" s="46" t="s">
        <v>77</v>
      </c>
      <c r="D20" s="36">
        <v>1960</v>
      </c>
      <c r="E20" s="46" t="s">
        <v>12</v>
      </c>
      <c r="F20" s="47">
        <v>0.03053240740740741</v>
      </c>
      <c r="G20" s="17" t="str">
        <f t="shared" si="0"/>
        <v>4.16/km</v>
      </c>
      <c r="H20" s="18">
        <f t="shared" si="1"/>
        <v>0.004537037037037044</v>
      </c>
      <c r="I20" s="18">
        <f>F20-INDEX($F$4:$F$101,MATCH(D20,$D$4:$D$101,0))</f>
        <v>0.0006828703703703753</v>
      </c>
    </row>
    <row r="21" spans="1:9" s="1" customFormat="1" ht="15" customHeight="1">
      <c r="A21" s="36">
        <v>18</v>
      </c>
      <c r="B21" s="46" t="s">
        <v>24</v>
      </c>
      <c r="C21" s="46" t="s">
        <v>87</v>
      </c>
      <c r="D21" s="36">
        <v>1974</v>
      </c>
      <c r="E21" s="46" t="s">
        <v>5</v>
      </c>
      <c r="F21" s="47">
        <v>0.03068287037037037</v>
      </c>
      <c r="G21" s="17" t="str">
        <f t="shared" si="0"/>
        <v>4.17/km</v>
      </c>
      <c r="H21" s="18">
        <f t="shared" si="1"/>
        <v>0.004687500000000004</v>
      </c>
      <c r="I21" s="18">
        <f>F21-INDEX($F$4:$F$101,MATCH(D21,$D$4:$D$101,0))</f>
        <v>0</v>
      </c>
    </row>
    <row r="22" spans="1:9" s="1" customFormat="1" ht="15" customHeight="1">
      <c r="A22" s="36">
        <v>19</v>
      </c>
      <c r="B22" s="46" t="s">
        <v>25</v>
      </c>
      <c r="C22" s="46" t="s">
        <v>72</v>
      </c>
      <c r="D22" s="36">
        <v>1950</v>
      </c>
      <c r="E22" s="46" t="s">
        <v>12</v>
      </c>
      <c r="F22" s="47">
        <v>0.030694444444444444</v>
      </c>
      <c r="G22" s="17" t="str">
        <f t="shared" si="0"/>
        <v>4.17/km</v>
      </c>
      <c r="H22" s="18">
        <f t="shared" si="1"/>
        <v>0.004699074074074078</v>
      </c>
      <c r="I22" s="18">
        <f>F22-INDEX($F$4:$F$101,MATCH(D22,$D$4:$D$101,0))</f>
        <v>0</v>
      </c>
    </row>
    <row r="23" spans="1:9" s="1" customFormat="1" ht="15" customHeight="1">
      <c r="A23" s="36">
        <v>20</v>
      </c>
      <c r="B23" s="46" t="s">
        <v>26</v>
      </c>
      <c r="C23" s="46" t="s">
        <v>27</v>
      </c>
      <c r="D23" s="36">
        <v>1964</v>
      </c>
      <c r="E23" s="46" t="s">
        <v>12</v>
      </c>
      <c r="F23" s="47">
        <v>0.03070601851851852</v>
      </c>
      <c r="G23" s="17" t="str">
        <f t="shared" si="0"/>
        <v>4.18/km</v>
      </c>
      <c r="H23" s="18">
        <f t="shared" si="1"/>
        <v>0.004710648148148155</v>
      </c>
      <c r="I23" s="18">
        <f>F23-INDEX($F$4:$F$101,MATCH(D23,$D$4:$D$101,0))</f>
        <v>0</v>
      </c>
    </row>
    <row r="24" spans="1:9" s="1" customFormat="1" ht="15" customHeight="1">
      <c r="A24" s="36">
        <v>21</v>
      </c>
      <c r="B24" s="46" t="s">
        <v>28</v>
      </c>
      <c r="C24" s="46" t="s">
        <v>70</v>
      </c>
      <c r="D24" s="36">
        <v>1964</v>
      </c>
      <c r="E24" s="46" t="s">
        <v>12</v>
      </c>
      <c r="F24" s="47">
        <v>0.0309375</v>
      </c>
      <c r="G24" s="17" t="str">
        <f t="shared" si="0"/>
        <v>4.20/km</v>
      </c>
      <c r="H24" s="18">
        <f t="shared" si="1"/>
        <v>0.004942129629629633</v>
      </c>
      <c r="I24" s="18">
        <f>F24-INDEX($F$4:$F$101,MATCH(D24,$D$4:$D$101,0))</f>
        <v>0.00023148148148147835</v>
      </c>
    </row>
    <row r="25" spans="1:9" s="1" customFormat="1" ht="15" customHeight="1">
      <c r="A25" s="36">
        <v>22</v>
      </c>
      <c r="B25" s="46" t="s">
        <v>29</v>
      </c>
      <c r="C25" s="46" t="s">
        <v>82</v>
      </c>
      <c r="D25" s="36">
        <v>1948</v>
      </c>
      <c r="E25" s="46" t="s">
        <v>5</v>
      </c>
      <c r="F25" s="47">
        <v>0.03155092592592592</v>
      </c>
      <c r="G25" s="17" t="str">
        <f t="shared" si="0"/>
        <v>4.25/km</v>
      </c>
      <c r="H25" s="18">
        <f t="shared" si="1"/>
        <v>0.005555555555555553</v>
      </c>
      <c r="I25" s="18">
        <f>F25-INDEX($F$4:$F$101,MATCH(D25,$D$4:$D$101,0))</f>
        <v>0</v>
      </c>
    </row>
    <row r="26" spans="1:9" s="1" customFormat="1" ht="15" customHeight="1">
      <c r="A26" s="36">
        <v>23</v>
      </c>
      <c r="B26" s="46" t="s">
        <v>30</v>
      </c>
      <c r="C26" s="46" t="s">
        <v>83</v>
      </c>
      <c r="D26" s="36">
        <v>1956</v>
      </c>
      <c r="E26" s="46" t="s">
        <v>5</v>
      </c>
      <c r="F26" s="47">
        <v>0.03155092592592592</v>
      </c>
      <c r="G26" s="17" t="str">
        <f t="shared" si="0"/>
        <v>4.25/km</v>
      </c>
      <c r="H26" s="18">
        <f t="shared" si="1"/>
        <v>0.005555555555555553</v>
      </c>
      <c r="I26" s="18">
        <f>F26-INDEX($F$4:$F$101,MATCH(D26,$D$4:$D$101,0))</f>
        <v>0</v>
      </c>
    </row>
    <row r="27" spans="1:9" s="2" customFormat="1" ht="15" customHeight="1">
      <c r="A27" s="36">
        <v>24</v>
      </c>
      <c r="B27" s="46" t="s">
        <v>31</v>
      </c>
      <c r="C27" s="46" t="s">
        <v>74</v>
      </c>
      <c r="D27" s="36">
        <v>1957</v>
      </c>
      <c r="E27" s="46" t="s">
        <v>5</v>
      </c>
      <c r="F27" s="47">
        <v>0.03155092592592592</v>
      </c>
      <c r="G27" s="17" t="str">
        <f t="shared" si="0"/>
        <v>4.25/km</v>
      </c>
      <c r="H27" s="18">
        <f t="shared" si="1"/>
        <v>0.005555555555555553</v>
      </c>
      <c r="I27" s="18">
        <f>F27-INDEX($F$4:$F$101,MATCH(D27,$D$4:$D$101,0))</f>
        <v>0</v>
      </c>
    </row>
    <row r="28" spans="1:9" s="1" customFormat="1" ht="15" customHeight="1">
      <c r="A28" s="36">
        <v>25</v>
      </c>
      <c r="B28" s="46" t="s">
        <v>32</v>
      </c>
      <c r="C28" s="46" t="s">
        <v>56</v>
      </c>
      <c r="D28" s="36">
        <v>1994</v>
      </c>
      <c r="E28" s="46" t="s">
        <v>3</v>
      </c>
      <c r="F28" s="47">
        <v>0.03252314814814815</v>
      </c>
      <c r="G28" s="17" t="str">
        <f t="shared" si="0"/>
        <v>4.33/km</v>
      </c>
      <c r="H28" s="18">
        <f t="shared" si="1"/>
        <v>0.006527777777777782</v>
      </c>
      <c r="I28" s="18">
        <f>F28-INDEX($F$4:$F$101,MATCH(D28,$D$4:$D$101,0))</f>
        <v>0</v>
      </c>
    </row>
    <row r="29" spans="1:9" s="1" customFormat="1" ht="15" customHeight="1">
      <c r="A29" s="36">
        <v>26</v>
      </c>
      <c r="B29" s="46" t="s">
        <v>33</v>
      </c>
      <c r="C29" s="46" t="s">
        <v>82</v>
      </c>
      <c r="D29" s="36">
        <v>1953</v>
      </c>
      <c r="E29" s="46" t="s">
        <v>12</v>
      </c>
      <c r="F29" s="47">
        <v>0.03284722222222222</v>
      </c>
      <c r="G29" s="17" t="str">
        <f t="shared" si="0"/>
        <v>4.36/km</v>
      </c>
      <c r="H29" s="18">
        <f t="shared" si="1"/>
        <v>0.0068518518518518555</v>
      </c>
      <c r="I29" s="18">
        <f>F29-INDEX($F$4:$F$101,MATCH(D29,$D$4:$D$101,0))</f>
        <v>0</v>
      </c>
    </row>
    <row r="30" spans="1:9" s="1" customFormat="1" ht="15" customHeight="1">
      <c r="A30" s="36">
        <v>27</v>
      </c>
      <c r="B30" s="46" t="s">
        <v>34</v>
      </c>
      <c r="C30" s="46" t="s">
        <v>35</v>
      </c>
      <c r="D30" s="36">
        <v>1970</v>
      </c>
      <c r="E30" s="46" t="s">
        <v>3</v>
      </c>
      <c r="F30" s="47">
        <v>0.033344907407407406</v>
      </c>
      <c r="G30" s="17" t="str">
        <f t="shared" si="0"/>
        <v>4.40/km</v>
      </c>
      <c r="H30" s="18">
        <f t="shared" si="1"/>
        <v>0.00734953703703704</v>
      </c>
      <c r="I30" s="18">
        <f>F30-INDEX($F$4:$F$101,MATCH(D30,$D$4:$D$101,0))</f>
        <v>0</v>
      </c>
    </row>
    <row r="31" spans="1:9" s="1" customFormat="1" ht="15" customHeight="1">
      <c r="A31" s="36">
        <v>28</v>
      </c>
      <c r="B31" s="46" t="s">
        <v>36</v>
      </c>
      <c r="C31" s="46" t="s">
        <v>37</v>
      </c>
      <c r="D31" s="36">
        <v>1958</v>
      </c>
      <c r="E31" s="46" t="s">
        <v>12</v>
      </c>
      <c r="F31" s="47">
        <v>0.03356481481481482</v>
      </c>
      <c r="G31" s="17" t="str">
        <f t="shared" si="0"/>
        <v>4.42/km</v>
      </c>
      <c r="H31" s="18">
        <f t="shared" si="1"/>
        <v>0.0075694444444444516</v>
      </c>
      <c r="I31" s="18">
        <f>F31-INDEX($F$4:$F$101,MATCH(D31,$D$4:$D$101,0))</f>
        <v>0</v>
      </c>
    </row>
    <row r="32" spans="1:9" s="1" customFormat="1" ht="15" customHeight="1">
      <c r="A32" s="36">
        <v>29</v>
      </c>
      <c r="B32" s="46" t="s">
        <v>38</v>
      </c>
      <c r="C32" s="46" t="s">
        <v>78</v>
      </c>
      <c r="D32" s="36">
        <v>1965</v>
      </c>
      <c r="E32" s="46" t="s">
        <v>12</v>
      </c>
      <c r="F32" s="47">
        <v>0.033761574074074076</v>
      </c>
      <c r="G32" s="17" t="str">
        <f t="shared" si="0"/>
        <v>4.43/km</v>
      </c>
      <c r="H32" s="18">
        <f aca="true" t="shared" si="2" ref="H32:H42">F32-$F$4</f>
        <v>0.007766203703703709</v>
      </c>
      <c r="I32" s="18">
        <f>F32-INDEX($F$4:$F$101,MATCH(D32,$D$4:$D$101,0))</f>
        <v>0.004884259259259258</v>
      </c>
    </row>
    <row r="33" spans="1:9" s="1" customFormat="1" ht="15" customHeight="1">
      <c r="A33" s="36">
        <v>30</v>
      </c>
      <c r="B33" s="46" t="s">
        <v>90</v>
      </c>
      <c r="C33" s="46" t="s">
        <v>39</v>
      </c>
      <c r="D33" s="36">
        <v>1961</v>
      </c>
      <c r="E33" s="46" t="s">
        <v>12</v>
      </c>
      <c r="F33" s="47">
        <v>0.03377314814814815</v>
      </c>
      <c r="G33" s="17" t="str">
        <f t="shared" si="0"/>
        <v>4.43/km</v>
      </c>
      <c r="H33" s="18">
        <f t="shared" si="2"/>
        <v>0.007777777777777783</v>
      </c>
      <c r="I33" s="18">
        <f>F33-INDEX($F$4:$F$101,MATCH(D33,$D$4:$D$101,0))</f>
        <v>0.003969907407407408</v>
      </c>
    </row>
    <row r="34" spans="1:9" s="1" customFormat="1" ht="15" customHeight="1">
      <c r="A34" s="36">
        <v>31</v>
      </c>
      <c r="B34" s="46" t="s">
        <v>40</v>
      </c>
      <c r="C34" s="46" t="s">
        <v>41</v>
      </c>
      <c r="D34" s="36">
        <v>1964</v>
      </c>
      <c r="E34" s="46" t="s">
        <v>12</v>
      </c>
      <c r="F34" s="47">
        <v>0.036284722222222225</v>
      </c>
      <c r="G34" s="17" t="str">
        <f t="shared" si="0"/>
        <v>5.04/km</v>
      </c>
      <c r="H34" s="18">
        <f t="shared" si="2"/>
        <v>0.010289351851851859</v>
      </c>
      <c r="I34" s="18">
        <f>F34-INDEX($F$4:$F$101,MATCH(D34,$D$4:$D$101,0))</f>
        <v>0.005578703703703704</v>
      </c>
    </row>
    <row r="35" spans="1:9" s="1" customFormat="1" ht="15" customHeight="1">
      <c r="A35" s="36">
        <v>32</v>
      </c>
      <c r="B35" s="46" t="s">
        <v>42</v>
      </c>
      <c r="C35" s="46" t="s">
        <v>75</v>
      </c>
      <c r="D35" s="36">
        <v>1960</v>
      </c>
      <c r="E35" s="46" t="s">
        <v>3</v>
      </c>
      <c r="F35" s="47">
        <v>0.03629629629629629</v>
      </c>
      <c r="G35" s="17" t="str">
        <f t="shared" si="0"/>
        <v>5.04/km</v>
      </c>
      <c r="H35" s="18">
        <f t="shared" si="2"/>
        <v>0.010300925925925925</v>
      </c>
      <c r="I35" s="18">
        <f>F35-INDEX($F$4:$F$101,MATCH(D35,$D$4:$D$101,0))</f>
        <v>0.006446759259259256</v>
      </c>
    </row>
    <row r="36" spans="1:9" s="1" customFormat="1" ht="15" customHeight="1">
      <c r="A36" s="36">
        <v>33</v>
      </c>
      <c r="B36" s="46" t="s">
        <v>43</v>
      </c>
      <c r="C36" s="46" t="s">
        <v>44</v>
      </c>
      <c r="D36" s="36">
        <v>1947</v>
      </c>
      <c r="E36" s="46" t="s">
        <v>3</v>
      </c>
      <c r="F36" s="47">
        <v>0.03636574074074074</v>
      </c>
      <c r="G36" s="17" t="str">
        <f t="shared" si="0"/>
        <v>5.05/km</v>
      </c>
      <c r="H36" s="18">
        <f t="shared" si="2"/>
        <v>0.010370370370370374</v>
      </c>
      <c r="I36" s="18">
        <f>F36-INDEX($F$4:$F$101,MATCH(D36,$D$4:$D$101,0))</f>
        <v>0</v>
      </c>
    </row>
    <row r="37" spans="1:9" s="1" customFormat="1" ht="15" customHeight="1">
      <c r="A37" s="36">
        <v>34</v>
      </c>
      <c r="B37" s="46" t="s">
        <v>45</v>
      </c>
      <c r="C37" s="46" t="s">
        <v>81</v>
      </c>
      <c r="D37" s="36">
        <v>1939</v>
      </c>
      <c r="E37" s="46" t="s">
        <v>12</v>
      </c>
      <c r="F37" s="47">
        <v>0.03799768518518518</v>
      </c>
      <c r="G37" s="17" t="str">
        <f t="shared" si="0"/>
        <v>5.19/km</v>
      </c>
      <c r="H37" s="18">
        <f t="shared" si="2"/>
        <v>0.012002314814814816</v>
      </c>
      <c r="I37" s="18">
        <f>F37-INDEX($F$4:$F$101,MATCH(D37,$D$4:$D$101,0))</f>
        <v>0</v>
      </c>
    </row>
    <row r="38" spans="1:9" s="1" customFormat="1" ht="15" customHeight="1">
      <c r="A38" s="36">
        <v>35</v>
      </c>
      <c r="B38" s="46" t="s">
        <v>46</v>
      </c>
      <c r="C38" s="46" t="s">
        <v>71</v>
      </c>
      <c r="D38" s="36">
        <v>1937</v>
      </c>
      <c r="E38" s="46" t="s">
        <v>3</v>
      </c>
      <c r="F38" s="47">
        <v>0.03864583333333333</v>
      </c>
      <c r="G38" s="17" t="str">
        <f t="shared" si="0"/>
        <v>5.24/km</v>
      </c>
      <c r="H38" s="18">
        <f t="shared" si="2"/>
        <v>0.012650462962962964</v>
      </c>
      <c r="I38" s="18">
        <f>F38-INDEX($F$4:$F$101,MATCH(D38,$D$4:$D$101,0))</f>
        <v>0</v>
      </c>
    </row>
    <row r="39" spans="1:9" s="1" customFormat="1" ht="15" customHeight="1">
      <c r="A39" s="36">
        <v>36</v>
      </c>
      <c r="B39" s="46" t="s">
        <v>47</v>
      </c>
      <c r="C39" s="46" t="s">
        <v>48</v>
      </c>
      <c r="D39" s="36">
        <v>1992</v>
      </c>
      <c r="E39" s="46" t="s">
        <v>3</v>
      </c>
      <c r="F39" s="47">
        <v>0.04108796296296296</v>
      </c>
      <c r="G39" s="17" t="str">
        <f t="shared" si="0"/>
        <v>5.45/km</v>
      </c>
      <c r="H39" s="18">
        <f t="shared" si="2"/>
        <v>0.015092592592592591</v>
      </c>
      <c r="I39" s="18">
        <f>F39-INDEX($F$4:$F$101,MATCH(D39,$D$4:$D$101,0))</f>
        <v>0.015092592592592591</v>
      </c>
    </row>
    <row r="40" spans="1:9" s="1" customFormat="1" ht="15" customHeight="1">
      <c r="A40" s="36">
        <v>37</v>
      </c>
      <c r="B40" s="46" t="s">
        <v>49</v>
      </c>
      <c r="C40" s="46" t="s">
        <v>50</v>
      </c>
      <c r="D40" s="36">
        <v>1994</v>
      </c>
      <c r="E40" s="46" t="s">
        <v>3</v>
      </c>
      <c r="F40" s="47">
        <v>0.04108796296296296</v>
      </c>
      <c r="G40" s="17" t="str">
        <f t="shared" si="0"/>
        <v>5.45/km</v>
      </c>
      <c r="H40" s="18">
        <f t="shared" si="2"/>
        <v>0.015092592592592591</v>
      </c>
      <c r="I40" s="18">
        <f>F40-INDEX($F$4:$F$101,MATCH(D40,$D$4:$D$101,0))</f>
        <v>0.00856481481481481</v>
      </c>
    </row>
    <row r="41" spans="1:9" s="1" customFormat="1" ht="15" customHeight="1">
      <c r="A41" s="36">
        <v>38</v>
      </c>
      <c r="B41" s="46" t="s">
        <v>51</v>
      </c>
      <c r="C41" s="46" t="s">
        <v>52</v>
      </c>
      <c r="D41" s="36" t="s">
        <v>56</v>
      </c>
      <c r="E41" s="46" t="s">
        <v>3</v>
      </c>
      <c r="F41" s="47">
        <v>0.04108796296296296</v>
      </c>
      <c r="G41" s="17" t="str">
        <f t="shared" si="0"/>
        <v>5.45/km</v>
      </c>
      <c r="H41" s="18">
        <f t="shared" si="2"/>
        <v>0.015092592592592591</v>
      </c>
      <c r="I41" s="18">
        <f>F41-INDEX($F$4:$F$101,MATCH(D41,$D$4:$D$101,0))</f>
        <v>0.014861111111111106</v>
      </c>
    </row>
    <row r="42" spans="1:9" s="1" customFormat="1" ht="15" customHeight="1" thickBot="1">
      <c r="A42" s="37">
        <v>39</v>
      </c>
      <c r="B42" s="48" t="s">
        <v>53</v>
      </c>
      <c r="C42" s="48" t="s">
        <v>73</v>
      </c>
      <c r="D42" s="37">
        <v>1970</v>
      </c>
      <c r="E42" s="48" t="s">
        <v>5</v>
      </c>
      <c r="F42" s="49">
        <v>0.04221064814814815</v>
      </c>
      <c r="G42" s="19" t="str">
        <f t="shared" si="0"/>
        <v>5.54/km</v>
      </c>
      <c r="H42" s="20">
        <f t="shared" si="2"/>
        <v>0.016215277777777783</v>
      </c>
      <c r="I42" s="20">
        <f>F42-INDEX($F$4:$F$101,MATCH(D42,$D$4:$D$101,0))</f>
        <v>0.008865740740740743</v>
      </c>
    </row>
  </sheetData>
  <autoFilter ref="A3:I4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29" t="str">
        <f>Individuale!A1</f>
        <v>Maratonina La Frasca 14ª edizione</v>
      </c>
      <c r="B1" s="30"/>
      <c r="C1" s="31"/>
    </row>
    <row r="2" spans="1:3" ht="33" customHeight="1" thickBot="1">
      <c r="A2" s="32" t="str">
        <f>Individuale!A2&amp;" km. "&amp;Individuale!I2</f>
        <v>Civitavecchia (RM) Italia - Domenica 13/12/2009 km. 10,3</v>
      </c>
      <c r="B2" s="33"/>
      <c r="C2" s="34"/>
    </row>
    <row r="3" spans="1:3" ht="24.75" customHeight="1" thickBot="1">
      <c r="A3" s="12" t="s">
        <v>58</v>
      </c>
      <c r="B3" s="13" t="s">
        <v>62</v>
      </c>
      <c r="C3" s="13" t="s">
        <v>67</v>
      </c>
    </row>
    <row r="4" spans="1:3" ht="15" customHeight="1">
      <c r="A4" s="23">
        <v>1</v>
      </c>
      <c r="B4" s="38" t="s">
        <v>12</v>
      </c>
      <c r="C4" s="39">
        <v>16</v>
      </c>
    </row>
    <row r="5" spans="1:3" ht="15" customHeight="1">
      <c r="A5" s="21">
        <v>2</v>
      </c>
      <c r="B5" s="40" t="s">
        <v>5</v>
      </c>
      <c r="C5" s="41">
        <v>11</v>
      </c>
    </row>
    <row r="6" spans="1:3" ht="15" customHeight="1">
      <c r="A6" s="21">
        <v>3</v>
      </c>
      <c r="B6" s="40" t="s">
        <v>3</v>
      </c>
      <c r="C6" s="41">
        <v>11</v>
      </c>
    </row>
    <row r="7" spans="1:3" ht="15" customHeight="1" thickBot="1">
      <c r="A7" s="22">
        <v>4</v>
      </c>
      <c r="B7" s="42" t="s">
        <v>86</v>
      </c>
      <c r="C7" s="43">
        <v>1</v>
      </c>
    </row>
    <row r="8" ht="12.75">
      <c r="C8" s="3">
        <f>SUM(C4:C7)</f>
        <v>39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2009-12-28T11:50:57Z</dcterms:modified>
  <cp:category/>
  <cp:version/>
  <cp:contentType/>
  <cp:contentStatus/>
</cp:coreProperties>
</file>