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35" yWindow="1875" windowWidth="16380" windowHeight="8130" activeTab="0"/>
  </bookViews>
  <sheets>
    <sheet name="Individuale" sheetId="1" r:id="rId1"/>
    <sheet name="Squadra" sheetId="2" r:id="rId2"/>
  </sheets>
  <definedNames>
    <definedName name="_xlnm._FilterDatabase" localSheetId="0" hidden="1">'Individuale'!$A$4:$J$27</definedName>
    <definedName name="_xlnm._FilterDatabase" localSheetId="1" hidden="1">'Squadra'!$A$4:$C$5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<sst xmlns="http://schemas.openxmlformats.org/spreadsheetml/2006/main" count="122" uniqueCount="85">
  <si>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</si>
  <si>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</si>
  <si>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</si>
  <si>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</si>
  <si>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</si>
  <si>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</si>
  <si>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</si>
  <si>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</si>
  <si>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</si>
  <si>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</si>
  <si>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</si>
  <si>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Real-time</t>
  </si>
  <si>
    <t>Andrea</t>
  </si>
  <si>
    <t>Marco</t>
  </si>
  <si>
    <t>Luca</t>
  </si>
  <si>
    <t>Pietro</t>
  </si>
  <si>
    <t>Antonio</t>
  </si>
  <si>
    <t>Michele</t>
  </si>
  <si>
    <t>Vincenzo</t>
  </si>
  <si>
    <t>Mario</t>
  </si>
  <si>
    <t>A.S.D. Podistica Solidarietà</t>
  </si>
  <si>
    <t>Giorgio</t>
  </si>
  <si>
    <t>Felice</t>
  </si>
  <si>
    <t>Domenico</t>
  </si>
  <si>
    <t>Calcaterra</t>
  </si>
  <si>
    <t>Calcaterra Sport</t>
  </si>
  <si>
    <t>Rusconi</t>
  </si>
  <si>
    <t>Guido</t>
  </si>
  <si>
    <t>AM  A</t>
  </si>
  <si>
    <t>Runners Rieti</t>
  </si>
  <si>
    <t>Silvestri</t>
  </si>
  <si>
    <t>Atletica Porto Potenza Picena</t>
  </si>
  <si>
    <t>Salustri</t>
  </si>
  <si>
    <t>Moreno</t>
  </si>
  <si>
    <t>Csi Foligno</t>
  </si>
  <si>
    <t>Mansi</t>
  </si>
  <si>
    <t>Happy Runner Clup</t>
  </si>
  <si>
    <t>Fiorini</t>
  </si>
  <si>
    <t>Pol. Ciociara Antonio Fava</t>
  </si>
  <si>
    <t>Salvati</t>
  </si>
  <si>
    <t>Lanfranco</t>
  </si>
  <si>
    <t>GS Cat Sport</t>
  </si>
  <si>
    <t>De Luca Rapone</t>
  </si>
  <si>
    <t>ASD Enea Roma</t>
  </si>
  <si>
    <t>Filippi</t>
  </si>
  <si>
    <t>Visicchio</t>
  </si>
  <si>
    <t>Alberto</t>
  </si>
  <si>
    <t>Margozzi</t>
  </si>
  <si>
    <t>Candido</t>
  </si>
  <si>
    <t>Sorgi</t>
  </si>
  <si>
    <t>Di Somma</t>
  </si>
  <si>
    <t>Atletica La Sbarra</t>
  </si>
  <si>
    <t>Diario</t>
  </si>
  <si>
    <t>Fulmini &amp; Saette</t>
  </si>
  <si>
    <t>Zervos</t>
  </si>
  <si>
    <t>Thi Kim Thu</t>
  </si>
  <si>
    <t>Atletica Insieme Forhans Team</t>
  </si>
  <si>
    <t>Alonzi</t>
  </si>
  <si>
    <t>Ennio</t>
  </si>
  <si>
    <t>Bestiaco</t>
  </si>
  <si>
    <t>Marino</t>
  </si>
  <si>
    <t>Bortoloni</t>
  </si>
  <si>
    <t>Natale</t>
  </si>
  <si>
    <t>Polsinelli</t>
  </si>
  <si>
    <t>Anna Felicita</t>
  </si>
  <si>
    <t>Bandinu</t>
  </si>
  <si>
    <t>Ignazio</t>
  </si>
  <si>
    <t>Camertoni</t>
  </si>
  <si>
    <t>Roma Road Runners</t>
  </si>
  <si>
    <t>Mancini</t>
  </si>
  <si>
    <t>Ciocchetti</t>
  </si>
  <si>
    <t>Silvana</t>
  </si>
  <si>
    <t>MF-45</t>
  </si>
  <si>
    <t>MF-50</t>
  </si>
  <si>
    <t>MM-45</t>
  </si>
  <si>
    <t>MM-50</t>
  </si>
  <si>
    <t>MM-40</t>
  </si>
  <si>
    <t>MM-55</t>
  </si>
  <si>
    <t>MM-65</t>
  </si>
  <si>
    <t>MM-60</t>
  </si>
  <si>
    <t>MM-75</t>
  </si>
  <si>
    <t>MF-65</t>
  </si>
  <si>
    <t>Giro delle Sette Chiese</t>
  </si>
  <si>
    <t>Amatrice (RI) Italia - Domenica 21/09/2014</t>
  </si>
  <si>
    <t>8ª edizione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</si>
</sst>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  <numFmt numFmtId="171" formatCode="h:mm:ss"/>
  </numFmts>
  <fonts count="53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0"/>
      <color indexed="9"/>
      <name val="Verdana"/>
      <family val="2"/>
    </font>
    <font>
      <sz val="8"/>
      <name val="Tahoma"/>
      <family val="2"/>
    </font>
    <font>
      <b/>
      <sz val="10"/>
      <color indexed="9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theme="0"/>
      <name val="Verdana"/>
      <family val="2"/>
    </font>
    <font>
      <b/>
      <sz val="10"/>
      <color theme="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2" applyNumberFormat="0" applyFill="0" applyAlignment="0" applyProtection="0"/>
    <xf numFmtId="0" fontId="38" fillId="21" borderId="3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9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0" fontId="41" fillId="20" borderId="5" applyNumberFormat="0" applyAlignment="0" applyProtection="0"/>
    <xf numFmtId="9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164" fontId="3" fillId="33" borderId="11" xfId="0" applyNumberFormat="1" applyFont="1" applyFill="1" applyBorder="1" applyAlignment="1">
      <alignment horizontal="center" vertical="center"/>
    </xf>
    <xf numFmtId="1" fontId="4" fillId="34" borderId="12" xfId="0" applyNumberFormat="1" applyFont="1" applyFill="1" applyBorder="1" applyAlignment="1">
      <alignment horizontal="center" vertical="center" wrapText="1"/>
    </xf>
    <xf numFmtId="1" fontId="5" fillId="34" borderId="12" xfId="0" applyNumberFormat="1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21" fontId="7" fillId="0" borderId="13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7" fillId="0" borderId="12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51" fillId="35" borderId="13" xfId="0" applyFont="1" applyFill="1" applyBorder="1" applyAlignment="1">
      <alignment horizontal="center" vertical="center"/>
    </xf>
    <xf numFmtId="0" fontId="51" fillId="35" borderId="13" xfId="0" applyFont="1" applyFill="1" applyBorder="1" applyAlignment="1">
      <alignment vertical="center"/>
    </xf>
    <xf numFmtId="21" fontId="7" fillId="0" borderId="12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vertical="center"/>
    </xf>
    <xf numFmtId="21" fontId="7" fillId="0" borderId="14" xfId="0" applyNumberFormat="1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13" fillId="34" borderId="16" xfId="0" applyFont="1" applyFill="1" applyBorder="1" applyAlignment="1">
      <alignment horizontal="center" vertical="center" wrapText="1"/>
    </xf>
    <xf numFmtId="0" fontId="13" fillId="34" borderId="17" xfId="0" applyFont="1" applyFill="1" applyBorder="1" applyAlignment="1">
      <alignment horizontal="center" vertical="center" wrapText="1"/>
    </xf>
    <xf numFmtId="0" fontId="13" fillId="34" borderId="18" xfId="0" applyFont="1" applyFill="1" applyBorder="1" applyAlignment="1">
      <alignment horizontal="center" vertical="center" wrapText="1"/>
    </xf>
    <xf numFmtId="0" fontId="12" fillId="33" borderId="15" xfId="0" applyFont="1" applyFill="1" applyBorder="1" applyAlignment="1">
      <alignment horizontal="center" vertical="center"/>
    </xf>
    <xf numFmtId="171" fontId="7" fillId="0" borderId="12" xfId="0" applyNumberFormat="1" applyFont="1" applyFill="1" applyBorder="1" applyAlignment="1">
      <alignment horizontal="center" vertical="center"/>
    </xf>
    <xf numFmtId="171" fontId="7" fillId="0" borderId="13" xfId="0" applyNumberFormat="1" applyFont="1" applyFill="1" applyBorder="1" applyAlignment="1">
      <alignment horizontal="center" vertical="center"/>
    </xf>
    <xf numFmtId="171" fontId="7" fillId="0" borderId="14" xfId="0" applyNumberFormat="1" applyFont="1" applyFill="1" applyBorder="1" applyAlignment="1">
      <alignment horizontal="center" vertical="center"/>
    </xf>
    <xf numFmtId="0" fontId="7" fillId="0" borderId="12" xfId="0" applyNumberFormat="1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>
      <alignment horizontal="center" vertical="center"/>
    </xf>
    <xf numFmtId="0" fontId="51" fillId="35" borderId="13" xfId="0" applyNumberFormat="1" applyFont="1" applyFill="1" applyBorder="1" applyAlignment="1">
      <alignment horizontal="center" vertical="center"/>
    </xf>
    <xf numFmtId="0" fontId="52" fillId="35" borderId="13" xfId="0" applyFont="1" applyFill="1" applyBorder="1" applyAlignment="1">
      <alignment horizontal="center" vertical="center"/>
    </xf>
    <xf numFmtId="0" fontId="52" fillId="35" borderId="13" xfId="0" applyFont="1" applyFill="1" applyBorder="1" applyAlignment="1">
      <alignment vertical="center"/>
    </xf>
    <xf numFmtId="171" fontId="52" fillId="35" borderId="13" xfId="0" applyNumberFormat="1" applyFont="1" applyFill="1" applyBorder="1" applyAlignment="1">
      <alignment horizontal="center" vertical="center"/>
    </xf>
    <xf numFmtId="21" fontId="52" fillId="35" borderId="13" xfId="0" applyNumberFormat="1" applyFont="1" applyFill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G10" sqref="G10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4" customWidth="1"/>
    <col min="6" max="7" width="10.7109375" style="2" customWidth="1"/>
    <col min="8" max="10" width="10.7109375" style="1" customWidth="1"/>
  </cols>
  <sheetData>
    <row r="1" spans="1:10" ht="45" customHeight="1">
      <c r="A1" s="23" t="s">
        <v>82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ht="24" customHeight="1">
      <c r="A2" s="24" t="s">
        <v>84</v>
      </c>
      <c r="B2" s="24"/>
      <c r="C2" s="24"/>
      <c r="D2" s="24"/>
      <c r="E2" s="24"/>
      <c r="F2" s="24"/>
      <c r="G2" s="24"/>
      <c r="H2" s="24"/>
      <c r="I2" s="24"/>
      <c r="J2" s="24"/>
    </row>
    <row r="3" spans="1:10" ht="24" customHeight="1">
      <c r="A3" s="25" t="s">
        <v>83</v>
      </c>
      <c r="B3" s="25"/>
      <c r="C3" s="25"/>
      <c r="D3" s="25"/>
      <c r="E3" s="25"/>
      <c r="F3" s="25"/>
      <c r="G3" s="25"/>
      <c r="H3" s="25"/>
      <c r="I3" s="3" t="s">
        <v>0</v>
      </c>
      <c r="J3" s="4">
        <v>21.097</v>
      </c>
    </row>
    <row r="4" spans="1:10" ht="37.5" customHeight="1">
      <c r="A4" s="5" t="s">
        <v>1</v>
      </c>
      <c r="B4" s="6" t="s">
        <v>2</v>
      </c>
      <c r="C4" s="7" t="s">
        <v>3</v>
      </c>
      <c r="D4" s="7" t="s">
        <v>4</v>
      </c>
      <c r="E4" s="8" t="s">
        <v>5</v>
      </c>
      <c r="F4" s="7" t="s">
        <v>6</v>
      </c>
      <c r="G4" s="7" t="s">
        <v>11</v>
      </c>
      <c r="H4" s="7" t="s">
        <v>7</v>
      </c>
      <c r="I4" s="9" t="s">
        <v>8</v>
      </c>
      <c r="J4" s="9" t="s">
        <v>9</v>
      </c>
    </row>
    <row r="5" spans="1:10" s="10" customFormat="1" ht="15" customHeight="1">
      <c r="A5" s="11">
        <v>1</v>
      </c>
      <c r="B5" s="15" t="s">
        <v>24</v>
      </c>
      <c r="C5" s="15" t="s">
        <v>21</v>
      </c>
      <c r="D5" s="11" t="s">
        <v>76</v>
      </c>
      <c r="E5" s="15" t="s">
        <v>25</v>
      </c>
      <c r="F5" s="30">
        <v>0.061111111111111116</v>
      </c>
      <c r="G5" s="30">
        <v>0.061111111111111116</v>
      </c>
      <c r="H5" s="11" t="str">
        <f aca="true" t="shared" si="0" ref="H5:H27">TEXT(INT((HOUR(G5)*3600+MINUTE(G5)*60+SECOND(G5))/$J$3/60),"0")&amp;"."&amp;TEXT(MOD((HOUR(G5)*3600+MINUTE(G5)*60+SECOND(G5))/$J$3,60),"00")&amp;"/km"</f>
        <v>4.10/km</v>
      </c>
      <c r="I5" s="19">
        <f aca="true" t="shared" si="1" ref="I5:I27">G5-$G$5</f>
        <v>0</v>
      </c>
      <c r="J5" s="19">
        <f>G5-INDEX($G$5:$G$121,MATCH(D5,$D$5:$D$121,0))</f>
        <v>0</v>
      </c>
    </row>
    <row r="6" spans="1:10" s="10" customFormat="1" ht="15" customHeight="1">
      <c r="A6" s="12">
        <v>2</v>
      </c>
      <c r="B6" s="16" t="s">
        <v>26</v>
      </c>
      <c r="C6" s="16" t="s">
        <v>27</v>
      </c>
      <c r="D6" s="12" t="s">
        <v>28</v>
      </c>
      <c r="E6" s="16" t="s">
        <v>29</v>
      </c>
      <c r="F6" s="31">
        <v>0.06731481481481481</v>
      </c>
      <c r="G6" s="31">
        <v>0.06731481481481481</v>
      </c>
      <c r="H6" s="12" t="str">
        <f t="shared" si="0"/>
        <v>4.36/km</v>
      </c>
      <c r="I6" s="13">
        <f t="shared" si="1"/>
        <v>0.006203703703703697</v>
      </c>
      <c r="J6" s="13">
        <f>G6-INDEX($G$5:$G$121,MATCH(D6,$D$5:$D$121,0))</f>
        <v>0</v>
      </c>
    </row>
    <row r="7" spans="1:10" s="10" customFormat="1" ht="15" customHeight="1">
      <c r="A7" s="12">
        <v>3</v>
      </c>
      <c r="B7" s="16" t="s">
        <v>30</v>
      </c>
      <c r="C7" s="16" t="s">
        <v>14</v>
      </c>
      <c r="D7" s="12" t="s">
        <v>74</v>
      </c>
      <c r="E7" s="16" t="s">
        <v>31</v>
      </c>
      <c r="F7" s="31">
        <v>0.06740740740740742</v>
      </c>
      <c r="G7" s="31">
        <v>0.06740740740740742</v>
      </c>
      <c r="H7" s="12" t="str">
        <f t="shared" si="0"/>
        <v>4.36/km</v>
      </c>
      <c r="I7" s="13">
        <f t="shared" si="1"/>
        <v>0.0062962962962963</v>
      </c>
      <c r="J7" s="13">
        <f>G7-INDEX($G$5:$G$121,MATCH(D7,$D$5:$D$121,0))</f>
        <v>0</v>
      </c>
    </row>
    <row r="8" spans="1:10" s="10" customFormat="1" ht="15" customHeight="1">
      <c r="A8" s="12">
        <v>4</v>
      </c>
      <c r="B8" s="16" t="s">
        <v>32</v>
      </c>
      <c r="C8" s="16" t="s">
        <v>33</v>
      </c>
      <c r="D8" s="12" t="s">
        <v>75</v>
      </c>
      <c r="E8" s="16" t="s">
        <v>34</v>
      </c>
      <c r="F8" s="31">
        <v>0.06800925925925926</v>
      </c>
      <c r="G8" s="31">
        <v>0.06800925925925926</v>
      </c>
      <c r="H8" s="12" t="str">
        <f t="shared" si="0"/>
        <v>4.39/km</v>
      </c>
      <c r="I8" s="13">
        <f t="shared" si="1"/>
        <v>0.006898148148148139</v>
      </c>
      <c r="J8" s="13">
        <f>G8-INDEX($G$5:$G$121,MATCH(D8,$D$5:$D$121,0))</f>
        <v>0</v>
      </c>
    </row>
    <row r="9" spans="1:10" s="10" customFormat="1" ht="15" customHeight="1">
      <c r="A9" s="12">
        <v>5</v>
      </c>
      <c r="B9" s="16" t="s">
        <v>35</v>
      </c>
      <c r="C9" s="16" t="s">
        <v>13</v>
      </c>
      <c r="D9" s="12" t="s">
        <v>75</v>
      </c>
      <c r="E9" s="16" t="s">
        <v>36</v>
      </c>
      <c r="F9" s="31">
        <v>0.06864583333333334</v>
      </c>
      <c r="G9" s="31">
        <v>0.06864583333333334</v>
      </c>
      <c r="H9" s="12" t="str">
        <f t="shared" si="0"/>
        <v>4.41/km</v>
      </c>
      <c r="I9" s="13">
        <f t="shared" si="1"/>
        <v>0.00753472222222222</v>
      </c>
      <c r="J9" s="13">
        <f>G9-INDEX($G$5:$G$121,MATCH(D9,$D$5:$D$121,0))</f>
        <v>0.0006365740740740811</v>
      </c>
    </row>
    <row r="10" spans="1:10" s="10" customFormat="1" ht="15" customHeight="1">
      <c r="A10" s="12">
        <v>6</v>
      </c>
      <c r="B10" s="16" t="s">
        <v>37</v>
      </c>
      <c r="C10" s="16" t="s">
        <v>22</v>
      </c>
      <c r="D10" s="12" t="s">
        <v>77</v>
      </c>
      <c r="E10" s="16" t="s">
        <v>38</v>
      </c>
      <c r="F10" s="31">
        <v>0.06959490740740741</v>
      </c>
      <c r="G10" s="31">
        <v>0.06959490740740741</v>
      </c>
      <c r="H10" s="12" t="str">
        <f t="shared" si="0"/>
        <v>4.45/km</v>
      </c>
      <c r="I10" s="13">
        <f t="shared" si="1"/>
        <v>0.008483796296296295</v>
      </c>
      <c r="J10" s="13">
        <f>G10-INDEX($G$5:$G$121,MATCH(D10,$D$5:$D$121,0))</f>
        <v>0</v>
      </c>
    </row>
    <row r="11" spans="1:10" s="10" customFormat="1" ht="15" customHeight="1">
      <c r="A11" s="12">
        <v>7</v>
      </c>
      <c r="B11" s="16" t="s">
        <v>39</v>
      </c>
      <c r="C11" s="16" t="s">
        <v>40</v>
      </c>
      <c r="D11" s="12" t="s">
        <v>77</v>
      </c>
      <c r="E11" s="16" t="s">
        <v>41</v>
      </c>
      <c r="F11" s="31">
        <v>0.07057870370370371</v>
      </c>
      <c r="G11" s="31">
        <v>0.07057870370370371</v>
      </c>
      <c r="H11" s="12" t="str">
        <f t="shared" si="0"/>
        <v>4.49/km</v>
      </c>
      <c r="I11" s="13">
        <f t="shared" si="1"/>
        <v>0.009467592592592597</v>
      </c>
      <c r="J11" s="13">
        <f>G11-INDEX($G$5:$G$121,MATCH(D11,$D$5:$D$121,0))</f>
        <v>0.000983796296296302</v>
      </c>
    </row>
    <row r="12" spans="1:10" s="10" customFormat="1" ht="15" customHeight="1">
      <c r="A12" s="12">
        <v>8</v>
      </c>
      <c r="B12" s="16" t="s">
        <v>42</v>
      </c>
      <c r="C12" s="16" t="s">
        <v>18</v>
      </c>
      <c r="D12" s="12" t="s">
        <v>75</v>
      </c>
      <c r="E12" s="16" t="s">
        <v>43</v>
      </c>
      <c r="F12" s="31">
        <v>0.0739699074074074</v>
      </c>
      <c r="G12" s="31">
        <v>0.0739699074074074</v>
      </c>
      <c r="H12" s="12" t="str">
        <f t="shared" si="0"/>
        <v>5.03/km</v>
      </c>
      <c r="I12" s="13">
        <f t="shared" si="1"/>
        <v>0.012858796296296285</v>
      </c>
      <c r="J12" s="13">
        <f>G12-INDEX($G$5:$G$121,MATCH(D12,$D$5:$D$121,0))</f>
        <v>0.0059606481481481455</v>
      </c>
    </row>
    <row r="13" spans="1:10" s="10" customFormat="1" ht="15" customHeight="1">
      <c r="A13" s="12">
        <v>9</v>
      </c>
      <c r="B13" s="16" t="s">
        <v>44</v>
      </c>
      <c r="C13" s="16" t="s">
        <v>17</v>
      </c>
      <c r="D13" s="12" t="s">
        <v>28</v>
      </c>
      <c r="E13" s="16" t="s">
        <v>29</v>
      </c>
      <c r="F13" s="31">
        <v>0.0756712962962963</v>
      </c>
      <c r="G13" s="31">
        <v>0.0756712962962963</v>
      </c>
      <c r="H13" s="12" t="str">
        <f t="shared" si="0"/>
        <v>5.10/km</v>
      </c>
      <c r="I13" s="13">
        <f t="shared" si="1"/>
        <v>0.01456018518518519</v>
      </c>
      <c r="J13" s="13">
        <f>G13-INDEX($G$5:$G$121,MATCH(D13,$D$5:$D$121,0))</f>
        <v>0.008356481481481493</v>
      </c>
    </row>
    <row r="14" spans="1:10" s="10" customFormat="1" ht="15" customHeight="1">
      <c r="A14" s="37">
        <v>10</v>
      </c>
      <c r="B14" s="38" t="s">
        <v>45</v>
      </c>
      <c r="C14" s="38" t="s">
        <v>46</v>
      </c>
      <c r="D14" s="37" t="s">
        <v>76</v>
      </c>
      <c r="E14" s="38" t="s">
        <v>20</v>
      </c>
      <c r="F14" s="39">
        <v>0.07648148148148148</v>
      </c>
      <c r="G14" s="39">
        <v>0.07648148148148148</v>
      </c>
      <c r="H14" s="37" t="str">
        <f t="shared" si="0"/>
        <v>5.13/km</v>
      </c>
      <c r="I14" s="40">
        <f t="shared" si="1"/>
        <v>0.015370370370370368</v>
      </c>
      <c r="J14" s="40">
        <f>G14-INDEX($G$5:$G$121,MATCH(D14,$D$5:$D$121,0))</f>
        <v>0.015370370370370368</v>
      </c>
    </row>
    <row r="15" spans="1:10" s="10" customFormat="1" ht="15" customHeight="1">
      <c r="A15" s="12">
        <v>11</v>
      </c>
      <c r="B15" s="16" t="s">
        <v>47</v>
      </c>
      <c r="C15" s="16" t="s">
        <v>48</v>
      </c>
      <c r="D15" s="12" t="s">
        <v>28</v>
      </c>
      <c r="E15" s="16" t="s">
        <v>29</v>
      </c>
      <c r="F15" s="31">
        <v>0.07708333333333334</v>
      </c>
      <c r="G15" s="31">
        <v>0.07708333333333334</v>
      </c>
      <c r="H15" s="12" t="str">
        <f t="shared" si="0"/>
        <v>5.16/km</v>
      </c>
      <c r="I15" s="13">
        <f t="shared" si="1"/>
        <v>0.01597222222222222</v>
      </c>
      <c r="J15" s="13">
        <f>G15-INDEX($G$5:$G$121,MATCH(D15,$D$5:$D$121,0))</f>
        <v>0.009768518518518524</v>
      </c>
    </row>
    <row r="16" spans="1:10" s="10" customFormat="1" ht="15" customHeight="1">
      <c r="A16" s="12">
        <v>12</v>
      </c>
      <c r="B16" s="16" t="s">
        <v>49</v>
      </c>
      <c r="C16" s="16" t="s">
        <v>15</v>
      </c>
      <c r="D16" s="12" t="s">
        <v>75</v>
      </c>
      <c r="E16" s="16" t="s">
        <v>29</v>
      </c>
      <c r="F16" s="31">
        <v>0.07769675925925926</v>
      </c>
      <c r="G16" s="31">
        <v>0.07769675925925926</v>
      </c>
      <c r="H16" s="12" t="str">
        <f t="shared" si="0"/>
        <v>5.18/km</v>
      </c>
      <c r="I16" s="13">
        <f t="shared" si="1"/>
        <v>0.01658564814814814</v>
      </c>
      <c r="J16" s="13">
        <f>G16-INDEX($G$5:$G$121,MATCH(D16,$D$5:$D$121,0))</f>
        <v>0.009687500000000002</v>
      </c>
    </row>
    <row r="17" spans="1:10" s="10" customFormat="1" ht="15" customHeight="1">
      <c r="A17" s="12">
        <v>13</v>
      </c>
      <c r="B17" s="16" t="s">
        <v>50</v>
      </c>
      <c r="C17" s="16" t="s">
        <v>12</v>
      </c>
      <c r="D17" s="12" t="s">
        <v>28</v>
      </c>
      <c r="E17" s="16" t="s">
        <v>51</v>
      </c>
      <c r="F17" s="31">
        <v>0.07813657407407408</v>
      </c>
      <c r="G17" s="31">
        <v>0.07813657407407408</v>
      </c>
      <c r="H17" s="12" t="str">
        <f t="shared" si="0"/>
        <v>5.20/km</v>
      </c>
      <c r="I17" s="13">
        <f t="shared" si="1"/>
        <v>0.017025462962962964</v>
      </c>
      <c r="J17" s="13">
        <f>G17-INDEX($G$5:$G$121,MATCH(D17,$D$5:$D$121,0))</f>
        <v>0.010821759259259267</v>
      </c>
    </row>
    <row r="18" spans="1:10" s="10" customFormat="1" ht="15" customHeight="1">
      <c r="A18" s="12">
        <v>14</v>
      </c>
      <c r="B18" s="16" t="s">
        <v>52</v>
      </c>
      <c r="C18" s="16" t="s">
        <v>19</v>
      </c>
      <c r="D18" s="12" t="s">
        <v>78</v>
      </c>
      <c r="E18" s="16" t="s">
        <v>53</v>
      </c>
      <c r="F18" s="31">
        <v>0.07962962962962962</v>
      </c>
      <c r="G18" s="31">
        <v>0.07962962962962962</v>
      </c>
      <c r="H18" s="12" t="str">
        <f t="shared" si="0"/>
        <v>5.26/km</v>
      </c>
      <c r="I18" s="13">
        <f t="shared" si="1"/>
        <v>0.018518518518518504</v>
      </c>
      <c r="J18" s="13">
        <f>G18-INDEX($G$5:$G$121,MATCH(D18,$D$5:$D$121,0))</f>
        <v>0</v>
      </c>
    </row>
    <row r="19" spans="1:10" s="10" customFormat="1" ht="15" customHeight="1">
      <c r="A19" s="12">
        <v>15</v>
      </c>
      <c r="B19" s="16" t="s">
        <v>54</v>
      </c>
      <c r="C19" s="16" t="s">
        <v>55</v>
      </c>
      <c r="D19" s="12" t="s">
        <v>72</v>
      </c>
      <c r="E19" s="16" t="s">
        <v>56</v>
      </c>
      <c r="F19" s="31">
        <v>0.08554398148148147</v>
      </c>
      <c r="G19" s="31">
        <v>0.08554398148148147</v>
      </c>
      <c r="H19" s="12" t="str">
        <f t="shared" si="0"/>
        <v>5.50/km</v>
      </c>
      <c r="I19" s="13">
        <f t="shared" si="1"/>
        <v>0.024432870370370355</v>
      </c>
      <c r="J19" s="13">
        <f>G19-INDEX($G$5:$G$121,MATCH(D19,$D$5:$D$121,0))</f>
        <v>0</v>
      </c>
    </row>
    <row r="20" spans="1:10" s="10" customFormat="1" ht="15" customHeight="1">
      <c r="A20" s="12">
        <v>16</v>
      </c>
      <c r="B20" s="16" t="s">
        <v>57</v>
      </c>
      <c r="C20" s="16" t="s">
        <v>58</v>
      </c>
      <c r="D20" s="12" t="s">
        <v>74</v>
      </c>
      <c r="E20" s="16" t="s">
        <v>38</v>
      </c>
      <c r="F20" s="31">
        <v>0.08620370370370371</v>
      </c>
      <c r="G20" s="31">
        <v>0.08620370370370371</v>
      </c>
      <c r="H20" s="12" t="str">
        <f t="shared" si="0"/>
        <v>5.53/km</v>
      </c>
      <c r="I20" s="13">
        <f t="shared" si="1"/>
        <v>0.025092592592592597</v>
      </c>
      <c r="J20" s="13">
        <f>G20-INDEX($G$5:$G$121,MATCH(D20,$D$5:$D$121,0))</f>
        <v>0.018796296296296297</v>
      </c>
    </row>
    <row r="21" spans="1:10" s="10" customFormat="1" ht="15" customHeight="1">
      <c r="A21" s="12">
        <v>17</v>
      </c>
      <c r="B21" s="16" t="s">
        <v>59</v>
      </c>
      <c r="C21" s="16" t="s">
        <v>60</v>
      </c>
      <c r="D21" s="12" t="s">
        <v>79</v>
      </c>
      <c r="E21" s="16" t="s">
        <v>56</v>
      </c>
      <c r="F21" s="31">
        <v>0.08679398148148149</v>
      </c>
      <c r="G21" s="31">
        <v>0.08679398148148149</v>
      </c>
      <c r="H21" s="12" t="str">
        <f t="shared" si="0"/>
        <v>5.55/km</v>
      </c>
      <c r="I21" s="13">
        <f t="shared" si="1"/>
        <v>0.02568287037037037</v>
      </c>
      <c r="J21" s="13">
        <f>G21-INDEX($G$5:$G$121,MATCH(D21,$D$5:$D$121,0))</f>
        <v>0</v>
      </c>
    </row>
    <row r="22" spans="1:10" s="10" customFormat="1" ht="15" customHeight="1">
      <c r="A22" s="37">
        <v>18</v>
      </c>
      <c r="B22" s="38" t="s">
        <v>61</v>
      </c>
      <c r="C22" s="38" t="s">
        <v>62</v>
      </c>
      <c r="D22" s="37" t="s">
        <v>78</v>
      </c>
      <c r="E22" s="38" t="s">
        <v>20</v>
      </c>
      <c r="F22" s="39">
        <v>0.09075231481481481</v>
      </c>
      <c r="G22" s="39">
        <v>0.09075231481481481</v>
      </c>
      <c r="H22" s="37" t="str">
        <f t="shared" si="0"/>
        <v>6.12/km</v>
      </c>
      <c r="I22" s="40">
        <f t="shared" si="1"/>
        <v>0.029641203703703697</v>
      </c>
      <c r="J22" s="40">
        <f>G22-INDEX($G$5:$G$121,MATCH(D22,$D$5:$D$121,0))</f>
        <v>0.011122685185185194</v>
      </c>
    </row>
    <row r="23" spans="1:10" s="10" customFormat="1" ht="15" customHeight="1">
      <c r="A23" s="12">
        <v>19</v>
      </c>
      <c r="B23" s="16" t="s">
        <v>63</v>
      </c>
      <c r="C23" s="16" t="s">
        <v>64</v>
      </c>
      <c r="D23" s="12" t="s">
        <v>73</v>
      </c>
      <c r="E23" s="16" t="s">
        <v>38</v>
      </c>
      <c r="F23" s="31">
        <v>0.09454861111111111</v>
      </c>
      <c r="G23" s="31">
        <v>0.09454861111111111</v>
      </c>
      <c r="H23" s="12" t="str">
        <f t="shared" si="0"/>
        <v>6.27/km</v>
      </c>
      <c r="I23" s="13">
        <f t="shared" si="1"/>
        <v>0.033437499999999995</v>
      </c>
      <c r="J23" s="13">
        <f>G23-INDEX($G$5:$G$121,MATCH(D23,$D$5:$D$121,0))</f>
        <v>0</v>
      </c>
    </row>
    <row r="24" spans="1:10" s="10" customFormat="1" ht="15" customHeight="1">
      <c r="A24" s="12">
        <v>20</v>
      </c>
      <c r="B24" s="16" t="s">
        <v>65</v>
      </c>
      <c r="C24" s="16" t="s">
        <v>66</v>
      </c>
      <c r="D24" s="12" t="s">
        <v>77</v>
      </c>
      <c r="E24" s="16" t="s">
        <v>29</v>
      </c>
      <c r="F24" s="31">
        <v>0.09515046296296296</v>
      </c>
      <c r="G24" s="31">
        <v>0.09515046296296296</v>
      </c>
      <c r="H24" s="12" t="str">
        <f t="shared" si="0"/>
        <v>6.30/km</v>
      </c>
      <c r="I24" s="13">
        <f t="shared" si="1"/>
        <v>0.03403935185185185</v>
      </c>
      <c r="J24" s="13">
        <f>G24-INDEX($G$5:$G$121,MATCH(D24,$D$5:$D$121,0))</f>
        <v>0.025555555555555554</v>
      </c>
    </row>
    <row r="25" spans="1:10" s="10" customFormat="1" ht="15" customHeight="1">
      <c r="A25" s="12">
        <v>21</v>
      </c>
      <c r="B25" s="16" t="s">
        <v>67</v>
      </c>
      <c r="C25" s="16" t="s">
        <v>16</v>
      </c>
      <c r="D25" s="12" t="s">
        <v>78</v>
      </c>
      <c r="E25" s="16" t="s">
        <v>68</v>
      </c>
      <c r="F25" s="31">
        <v>0.10578703703703703</v>
      </c>
      <c r="G25" s="31">
        <v>0.10578703703703703</v>
      </c>
      <c r="H25" s="12" t="str">
        <f t="shared" si="0"/>
        <v>7.13/km</v>
      </c>
      <c r="I25" s="13">
        <f t="shared" si="1"/>
        <v>0.04467592592592591</v>
      </c>
      <c r="J25" s="13">
        <f>G25-INDEX($G$5:$G$121,MATCH(D25,$D$5:$D$121,0))</f>
        <v>0.026157407407407407</v>
      </c>
    </row>
    <row r="26" spans="1:10" s="10" customFormat="1" ht="15" customHeight="1">
      <c r="A26" s="12">
        <v>22</v>
      </c>
      <c r="B26" s="16" t="s">
        <v>69</v>
      </c>
      <c r="C26" s="16" t="s">
        <v>23</v>
      </c>
      <c r="D26" s="12" t="s">
        <v>80</v>
      </c>
      <c r="E26" s="16" t="s">
        <v>29</v>
      </c>
      <c r="F26" s="31">
        <v>0.10645833333333332</v>
      </c>
      <c r="G26" s="31">
        <v>0.10645833333333332</v>
      </c>
      <c r="H26" s="12" t="str">
        <f t="shared" si="0"/>
        <v>7.16/km</v>
      </c>
      <c r="I26" s="13">
        <f t="shared" si="1"/>
        <v>0.045347222222222205</v>
      </c>
      <c r="J26" s="13">
        <f>G26-INDEX($G$5:$G$121,MATCH(D26,$D$5:$D$121,0))</f>
        <v>0</v>
      </c>
    </row>
    <row r="27" spans="1:10" s="10" customFormat="1" ht="15" customHeight="1">
      <c r="A27" s="20">
        <v>23</v>
      </c>
      <c r="B27" s="21" t="s">
        <v>70</v>
      </c>
      <c r="C27" s="21" t="s">
        <v>71</v>
      </c>
      <c r="D27" s="20" t="s">
        <v>81</v>
      </c>
      <c r="E27" s="21" t="s">
        <v>29</v>
      </c>
      <c r="F27" s="32">
        <v>0.10777777777777779</v>
      </c>
      <c r="G27" s="32">
        <v>0.10777777777777779</v>
      </c>
      <c r="H27" s="20" t="str">
        <f t="shared" si="0"/>
        <v>7.21/km</v>
      </c>
      <c r="I27" s="22">
        <f t="shared" si="1"/>
        <v>0.046666666666666676</v>
      </c>
      <c r="J27" s="22">
        <f>G27-INDEX($G$5:$G$121,MATCH(D27,$D$5:$D$121,0))</f>
        <v>0</v>
      </c>
    </row>
  </sheetData>
  <sheetProtection/>
  <autoFilter ref="A4:J27"/>
  <mergeCells count="3">
    <mergeCell ref="A1:J1"/>
    <mergeCell ref="A2:J2"/>
    <mergeCell ref="A3:H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8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13" sqref="B13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26" t="str">
        <f>Individuale!A1</f>
        <v>Giro delle Sette Chiese</v>
      </c>
      <c r="B1" s="27"/>
      <c r="C1" s="28"/>
    </row>
    <row r="2" spans="1:3" ht="24" customHeight="1">
      <c r="A2" s="24" t="str">
        <f>Individuale!A2</f>
        <v>8ª edizione</v>
      </c>
      <c r="B2" s="24"/>
      <c r="C2" s="24"/>
    </row>
    <row r="3" spans="1:3" ht="24" customHeight="1">
      <c r="A3" s="29" t="str">
        <f>Individuale!A3</f>
        <v>Amatrice (RI) Italia - Domenica 21/09/2014</v>
      </c>
      <c r="B3" s="29"/>
      <c r="C3" s="29"/>
    </row>
    <row r="4" spans="1:3" ht="37.5" customHeight="1">
      <c r="A4" s="5" t="s">
        <v>1</v>
      </c>
      <c r="B4" s="8" t="s">
        <v>5</v>
      </c>
      <c r="C4" s="7" t="s">
        <v>10</v>
      </c>
    </row>
    <row r="5" spans="1:3" s="10" customFormat="1" ht="15" customHeight="1">
      <c r="A5" s="11">
        <v>1</v>
      </c>
      <c r="B5" s="15" t="s">
        <v>29</v>
      </c>
      <c r="C5" s="33">
        <v>7</v>
      </c>
    </row>
    <row r="6" spans="1:3" ht="15" customHeight="1">
      <c r="A6" s="12">
        <v>2</v>
      </c>
      <c r="B6" s="16" t="s">
        <v>38</v>
      </c>
      <c r="C6" s="34">
        <v>3</v>
      </c>
    </row>
    <row r="7" spans="1:3" ht="15" customHeight="1">
      <c r="A7" s="17">
        <v>3</v>
      </c>
      <c r="B7" s="18" t="s">
        <v>20</v>
      </c>
      <c r="C7" s="36">
        <v>2</v>
      </c>
    </row>
    <row r="8" spans="1:3" ht="15" customHeight="1">
      <c r="A8" s="12">
        <v>4</v>
      </c>
      <c r="B8" s="16" t="s">
        <v>56</v>
      </c>
      <c r="C8" s="34">
        <v>2</v>
      </c>
    </row>
    <row r="9" spans="1:3" ht="15" customHeight="1">
      <c r="A9" s="12">
        <v>5</v>
      </c>
      <c r="B9" s="16" t="s">
        <v>43</v>
      </c>
      <c r="C9" s="34">
        <v>1</v>
      </c>
    </row>
    <row r="10" spans="1:3" ht="15" customHeight="1">
      <c r="A10" s="12">
        <v>6</v>
      </c>
      <c r="B10" s="16" t="s">
        <v>51</v>
      </c>
      <c r="C10" s="34">
        <v>1</v>
      </c>
    </row>
    <row r="11" spans="1:3" ht="15" customHeight="1">
      <c r="A11" s="12">
        <v>7</v>
      </c>
      <c r="B11" s="16" t="s">
        <v>31</v>
      </c>
      <c r="C11" s="34">
        <v>1</v>
      </c>
    </row>
    <row r="12" spans="1:3" ht="15" customHeight="1">
      <c r="A12" s="12">
        <v>8</v>
      </c>
      <c r="B12" s="16" t="s">
        <v>25</v>
      </c>
      <c r="C12" s="34">
        <v>1</v>
      </c>
    </row>
    <row r="13" spans="1:3" ht="15" customHeight="1">
      <c r="A13" s="12">
        <v>9</v>
      </c>
      <c r="B13" s="16" t="s">
        <v>34</v>
      </c>
      <c r="C13" s="34">
        <v>1</v>
      </c>
    </row>
    <row r="14" spans="1:3" ht="15" customHeight="1">
      <c r="A14" s="12">
        <v>10</v>
      </c>
      <c r="B14" s="16" t="s">
        <v>53</v>
      </c>
      <c r="C14" s="34">
        <v>1</v>
      </c>
    </row>
    <row r="15" spans="1:3" ht="15" customHeight="1">
      <c r="A15" s="12">
        <v>11</v>
      </c>
      <c r="B15" s="16" t="s">
        <v>41</v>
      </c>
      <c r="C15" s="34">
        <v>1</v>
      </c>
    </row>
    <row r="16" spans="1:3" ht="15" customHeight="1">
      <c r="A16" s="12">
        <v>12</v>
      </c>
      <c r="B16" s="16" t="s">
        <v>36</v>
      </c>
      <c r="C16" s="34">
        <v>1</v>
      </c>
    </row>
    <row r="17" spans="1:3" ht="15" customHeight="1">
      <c r="A17" s="20">
        <v>13</v>
      </c>
      <c r="B17" s="21" t="s">
        <v>68</v>
      </c>
      <c r="C17" s="35">
        <v>1</v>
      </c>
    </row>
    <row r="18" ht="12.75">
      <c r="C18" s="2">
        <f>SUM(C5:C17)</f>
        <v>23</v>
      </c>
    </row>
  </sheetData>
  <sheetProtection/>
  <autoFilter ref="A4:C5">
    <sortState ref="A5:C18">
      <sortCondition descending="1" sortBy="value" ref="C5:C18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UTENTE</cp:lastModifiedBy>
  <cp:lastPrinted>2014-03-12T13:53:08Z</cp:lastPrinted>
  <dcterms:created xsi:type="dcterms:W3CDTF">2013-03-26T14:24:19Z</dcterms:created>
  <dcterms:modified xsi:type="dcterms:W3CDTF">2014-09-30T21:56:38Z</dcterms:modified>
  <cp:category/>
  <cp:version/>
  <cp:contentType/>
  <cp:contentStatus/>
</cp:coreProperties>
</file>