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<sst xmlns="http://schemas.openxmlformats.org/spreadsheetml/2006/main" count="134" uniqueCount="74">
  <si>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</si>
  <si>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</si>
  <si>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</si>
  <si>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</si>
  <si>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</si>
  <si>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</si>
  <si>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</si>
  <si>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</si>
  <si>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</si>
  <si>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</si>
  <si>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</si>
  <si>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Atletica Pomezia</t>
  </si>
  <si>
    <t>Individuale</t>
  </si>
  <si>
    <t>Del Din Matteo</t>
  </si>
  <si>
    <t>M40</t>
  </si>
  <si>
    <t>Libero</t>
  </si>
  <si>
    <t>Visocchi Roberto</t>
  </si>
  <si>
    <t>Atina Trail Running</t>
  </si>
  <si>
    <t>Colipi Giovanni</t>
  </si>
  <si>
    <t>Di Manno Antonio</t>
  </si>
  <si>
    <t>Tari Carmelino</t>
  </si>
  <si>
    <t>M45</t>
  </si>
  <si>
    <t>Pasuch Mauro</t>
  </si>
  <si>
    <t>Cittaducale Runners Club</t>
  </si>
  <si>
    <t>Fiorani Riccardo</t>
  </si>
  <si>
    <t>M60</t>
  </si>
  <si>
    <t>Road Runners Club Roma</t>
  </si>
  <si>
    <t>Pieri Felice</t>
  </si>
  <si>
    <t>M50</t>
  </si>
  <si>
    <t>Raule Flavio</t>
  </si>
  <si>
    <t>M55</t>
  </si>
  <si>
    <t>AIDO Rieti</t>
  </si>
  <si>
    <t>Michelangeli Aurelio</t>
  </si>
  <si>
    <t>Opoa Plus Ultra</t>
  </si>
  <si>
    <t>Ippolito Nicolo' Maria</t>
  </si>
  <si>
    <t>TM23</t>
  </si>
  <si>
    <t>Rossi Giulio</t>
  </si>
  <si>
    <t>ASD Orienting Roma</t>
  </si>
  <si>
    <t>Pagliari Fabio</t>
  </si>
  <si>
    <t>Castellucci Daniele</t>
  </si>
  <si>
    <t>M35</t>
  </si>
  <si>
    <t>Valentini Luigi</t>
  </si>
  <si>
    <t>Atletica Aquila</t>
  </si>
  <si>
    <t>Ciocca Pasquale</t>
  </si>
  <si>
    <t>Atletica Abruzzo AQ</t>
  </si>
  <si>
    <t>Ciavatta Marco</t>
  </si>
  <si>
    <t>Atletico Avis Rieti</t>
  </si>
  <si>
    <t>De Vito Domenico</t>
  </si>
  <si>
    <t>Barbato Alberto</t>
  </si>
  <si>
    <t>Volonte' Giovanni</t>
  </si>
  <si>
    <t>De gregori Maurizio</t>
  </si>
  <si>
    <t>Pasquini Bruno</t>
  </si>
  <si>
    <t>Avis Aido Ri</t>
  </si>
  <si>
    <t>Ambrosini Simona</t>
  </si>
  <si>
    <t>F40</t>
  </si>
  <si>
    <t>LBM Sport Team</t>
  </si>
  <si>
    <t>Masella Vittorio</t>
  </si>
  <si>
    <t>Rosati Carlo</t>
  </si>
  <si>
    <t>Pietraforte Stefano</t>
  </si>
  <si>
    <t>Rieti in Corsa</t>
  </si>
  <si>
    <t>Camertoni Antonio</t>
  </si>
  <si>
    <t>Adanti Emiliano</t>
  </si>
  <si>
    <t>Mazzola Antonio</t>
  </si>
  <si>
    <t>Trail dei due laghi</t>
  </si>
  <si>
    <t>Filippone Rossana</t>
  </si>
  <si>
    <t>Valeri Luigi</t>
  </si>
  <si>
    <t>Dominici Elio</t>
  </si>
  <si>
    <t>M70</t>
  </si>
  <si>
    <t>Battistelli Liviano</t>
  </si>
  <si>
    <t>De Santis Maria Paola</t>
  </si>
  <si>
    <t>F55</t>
  </si>
  <si>
    <t>A.S.D. Podistica Solidarietà</t>
  </si>
  <si>
    <t>Trofeo Giatti - Bianchetti</t>
  </si>
  <si>
    <t>Terminillo (RI) Italia - Domenica 12/09/2010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</si>
</sst>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h:mm:ss;@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165" fontId="13" fillId="3" borderId="2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vertical="center"/>
    </xf>
    <xf numFmtId="0" fontId="13" fillId="3" borderId="7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21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21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21" fontId="0" fillId="0" borderId="3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13" fillId="3" borderId="19" xfId="0" applyFont="1" applyFill="1" applyBorder="1" applyAlignment="1">
      <alignment vertical="center" wrapText="1"/>
    </xf>
    <xf numFmtId="0" fontId="13" fillId="3" borderId="2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21" fontId="13" fillId="3" borderId="2" xfId="0" applyNumberFormat="1" applyFont="1" applyFill="1" applyBorder="1" applyAlignment="1">
      <alignment horizontal="center" vertical="center" wrapText="1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>
      <c r="A1" s="21" t="s">
        <v>72</v>
      </c>
      <c r="B1" s="22"/>
      <c r="C1" s="22"/>
      <c r="D1" s="22"/>
      <c r="E1" s="22"/>
      <c r="F1" s="22"/>
      <c r="G1" s="23"/>
      <c r="H1" s="23"/>
      <c r="I1" s="24"/>
    </row>
    <row r="2" spans="1:9" ht="24.75" customHeight="1">
      <c r="A2" s="25" t="s">
        <v>73</v>
      </c>
      <c r="B2" s="26"/>
      <c r="C2" s="26"/>
      <c r="D2" s="26"/>
      <c r="E2" s="26"/>
      <c r="F2" s="26"/>
      <c r="G2" s="27"/>
      <c r="H2" s="11" t="s">
        <v>0</v>
      </c>
      <c r="I2" s="12">
        <v>12</v>
      </c>
    </row>
    <row r="3" spans="1:9" ht="37.5" customHeight="1">
      <c r="A3" s="47" t="s">
        <v>1</v>
      </c>
      <c r="B3" s="48" t="s">
        <v>2</v>
      </c>
      <c r="C3" s="49" t="s">
        <v>3</v>
      </c>
      <c r="D3" s="49" t="s">
        <v>4</v>
      </c>
      <c r="E3" s="50" t="s">
        <v>5</v>
      </c>
      <c r="F3" s="51" t="s">
        <v>6</v>
      </c>
      <c r="G3" s="51" t="s">
        <v>7</v>
      </c>
      <c r="H3" s="34" t="s">
        <v>8</v>
      </c>
      <c r="I3" s="34" t="s">
        <v>9</v>
      </c>
    </row>
    <row r="4" spans="1:9" s="1" customFormat="1" ht="15" customHeight="1">
      <c r="A4" s="6">
        <v>1</v>
      </c>
      <c r="B4" s="58" t="s">
        <v>13</v>
      </c>
      <c r="C4" s="61"/>
      <c r="D4" s="5" t="s">
        <v>14</v>
      </c>
      <c r="E4" s="52" t="s">
        <v>15</v>
      </c>
      <c r="F4" s="53">
        <v>0.08018518518518519</v>
      </c>
      <c r="G4" s="6" t="str">
        <f aca="true" t="shared" si="0" ref="G4:G37">TEXT(INT((HOUR(F4)*3600+MINUTE(F4)*60+SECOND(F4))/$I$2/60),"0")&amp;"."&amp;TEXT(MOD((HOUR(F4)*3600+MINUTE(F4)*60+SECOND(F4))/$I$2,60),"00")&amp;"/km"</f>
        <v>9.37/km</v>
      </c>
      <c r="H4" s="41">
        <f aca="true" t="shared" si="1" ref="H4:H31">F4-$F$4</f>
        <v>0</v>
      </c>
      <c r="I4" s="41">
        <f>F4-INDEX($F$4:$F$866,MATCH(D4,$D$4:$D$866,0))</f>
        <v>0</v>
      </c>
    </row>
    <row r="5" spans="1:9" s="1" customFormat="1" ht="15" customHeight="1">
      <c r="A5" s="8">
        <v>2</v>
      </c>
      <c r="B5" s="59" t="s">
        <v>16</v>
      </c>
      <c r="C5" s="62"/>
      <c r="D5" s="7" t="s">
        <v>14</v>
      </c>
      <c r="E5" s="54" t="s">
        <v>17</v>
      </c>
      <c r="F5" s="55">
        <v>0.08189814814814815</v>
      </c>
      <c r="G5" s="8" t="str">
        <f t="shared" si="0"/>
        <v>9.50/km</v>
      </c>
      <c r="H5" s="42">
        <f t="shared" si="1"/>
        <v>0.0017129629629629578</v>
      </c>
      <c r="I5" s="42">
        <f>F5-INDEX($F$4:$F$866,MATCH(D5,$D$4:$D$866,0))</f>
        <v>0.0017129629629629578</v>
      </c>
    </row>
    <row r="6" spans="1:9" s="1" customFormat="1" ht="15" customHeight="1">
      <c r="A6" s="8">
        <v>3</v>
      </c>
      <c r="B6" s="59" t="s">
        <v>18</v>
      </c>
      <c r="C6" s="62"/>
      <c r="D6" s="7" t="s">
        <v>14</v>
      </c>
      <c r="E6" s="54" t="s">
        <v>17</v>
      </c>
      <c r="F6" s="55">
        <v>0.08190972222222222</v>
      </c>
      <c r="G6" s="8" t="str">
        <f t="shared" si="0"/>
        <v>9.50/km</v>
      </c>
      <c r="H6" s="42">
        <f t="shared" si="1"/>
        <v>0.0017245370370370244</v>
      </c>
      <c r="I6" s="42">
        <f>F6-INDEX($F$4:$F$866,MATCH(D6,$D$4:$D$866,0))</f>
        <v>0.0017245370370370244</v>
      </c>
    </row>
    <row r="7" spans="1:9" s="1" customFormat="1" ht="15" customHeight="1">
      <c r="A7" s="8">
        <v>4</v>
      </c>
      <c r="B7" s="59" t="s">
        <v>19</v>
      </c>
      <c r="C7" s="62"/>
      <c r="D7" s="7" t="s">
        <v>14</v>
      </c>
      <c r="E7" s="54" t="s">
        <v>17</v>
      </c>
      <c r="F7" s="55">
        <v>0.08212962962962962</v>
      </c>
      <c r="G7" s="8" t="str">
        <f t="shared" si="0"/>
        <v>9.51/km</v>
      </c>
      <c r="H7" s="42">
        <f t="shared" si="1"/>
        <v>0.0019444444444444292</v>
      </c>
      <c r="I7" s="42">
        <f>F7-INDEX($F$4:$F$866,MATCH(D7,$D$4:$D$866,0))</f>
        <v>0.0019444444444444292</v>
      </c>
    </row>
    <row r="8" spans="1:9" s="1" customFormat="1" ht="15" customHeight="1">
      <c r="A8" s="8">
        <v>5</v>
      </c>
      <c r="B8" s="59" t="s">
        <v>20</v>
      </c>
      <c r="C8" s="62"/>
      <c r="D8" s="7" t="s">
        <v>21</v>
      </c>
      <c r="E8" s="54" t="s">
        <v>17</v>
      </c>
      <c r="F8" s="55">
        <v>0.08212962962962962</v>
      </c>
      <c r="G8" s="8" t="str">
        <f t="shared" si="0"/>
        <v>9.51/km</v>
      </c>
      <c r="H8" s="42">
        <f t="shared" si="1"/>
        <v>0.0019444444444444292</v>
      </c>
      <c r="I8" s="42">
        <f>F8-INDEX($F$4:$F$866,MATCH(D8,$D$4:$D$866,0))</f>
        <v>0</v>
      </c>
    </row>
    <row r="9" spans="1:9" s="1" customFormat="1" ht="15" customHeight="1">
      <c r="A9" s="8">
        <v>6</v>
      </c>
      <c r="B9" s="59" t="s">
        <v>22</v>
      </c>
      <c r="C9" s="62"/>
      <c r="D9" s="7" t="s">
        <v>14</v>
      </c>
      <c r="E9" s="54" t="s">
        <v>23</v>
      </c>
      <c r="F9" s="55">
        <v>0.08761574074074074</v>
      </c>
      <c r="G9" s="8" t="str">
        <f t="shared" si="0"/>
        <v>10.31/km</v>
      </c>
      <c r="H9" s="42">
        <f t="shared" si="1"/>
        <v>0.007430555555555551</v>
      </c>
      <c r="I9" s="42">
        <f>F9-INDEX($F$4:$F$866,MATCH(D9,$D$4:$D$866,0))</f>
        <v>0.007430555555555551</v>
      </c>
    </row>
    <row r="10" spans="1:9" s="1" customFormat="1" ht="15" customHeight="1">
      <c r="A10" s="8">
        <v>7</v>
      </c>
      <c r="B10" s="59" t="s">
        <v>24</v>
      </c>
      <c r="C10" s="62"/>
      <c r="D10" s="7" t="s">
        <v>25</v>
      </c>
      <c r="E10" s="54" t="s">
        <v>26</v>
      </c>
      <c r="F10" s="55">
        <v>0.08770833333333333</v>
      </c>
      <c r="G10" s="8" t="str">
        <f t="shared" si="0"/>
        <v>10.32/km</v>
      </c>
      <c r="H10" s="42">
        <f t="shared" si="1"/>
        <v>0.00752314814814814</v>
      </c>
      <c r="I10" s="42">
        <f>F10-INDEX($F$4:$F$866,MATCH(D10,$D$4:$D$866,0))</f>
        <v>0</v>
      </c>
    </row>
    <row r="11" spans="1:9" s="1" customFormat="1" ht="15" customHeight="1">
      <c r="A11" s="8">
        <v>8</v>
      </c>
      <c r="B11" s="59" t="s">
        <v>27</v>
      </c>
      <c r="C11" s="62"/>
      <c r="D11" s="7" t="s">
        <v>28</v>
      </c>
      <c r="E11" s="54" t="s">
        <v>23</v>
      </c>
      <c r="F11" s="55">
        <v>0.08788194444444446</v>
      </c>
      <c r="G11" s="8" t="str">
        <f t="shared" si="0"/>
        <v>10.33/km</v>
      </c>
      <c r="H11" s="42">
        <f t="shared" si="1"/>
        <v>0.007696759259259264</v>
      </c>
      <c r="I11" s="42">
        <f>F11-INDEX($F$4:$F$866,MATCH(D11,$D$4:$D$866,0))</f>
        <v>0</v>
      </c>
    </row>
    <row r="12" spans="1:9" s="1" customFormat="1" ht="15" customHeight="1">
      <c r="A12" s="8">
        <v>9</v>
      </c>
      <c r="B12" s="59" t="s">
        <v>29</v>
      </c>
      <c r="C12" s="62"/>
      <c r="D12" s="7" t="s">
        <v>30</v>
      </c>
      <c r="E12" s="54" t="s">
        <v>31</v>
      </c>
      <c r="F12" s="55">
        <v>0.0895949074074074</v>
      </c>
      <c r="G12" s="8" t="str">
        <f t="shared" si="0"/>
        <v>10.45/km</v>
      </c>
      <c r="H12" s="42">
        <f t="shared" si="1"/>
        <v>0.009409722222222208</v>
      </c>
      <c r="I12" s="42">
        <f>F12-INDEX($F$4:$F$866,MATCH(D12,$D$4:$D$866,0))</f>
        <v>0</v>
      </c>
    </row>
    <row r="13" spans="1:9" s="1" customFormat="1" ht="15" customHeight="1">
      <c r="A13" s="8">
        <v>10</v>
      </c>
      <c r="B13" s="59" t="s">
        <v>32</v>
      </c>
      <c r="C13" s="62"/>
      <c r="D13" s="7" t="s">
        <v>28</v>
      </c>
      <c r="E13" s="54" t="s">
        <v>33</v>
      </c>
      <c r="F13" s="55">
        <v>0.0895949074074074</v>
      </c>
      <c r="G13" s="8" t="str">
        <f t="shared" si="0"/>
        <v>10.45/km</v>
      </c>
      <c r="H13" s="42">
        <f t="shared" si="1"/>
        <v>0.009409722222222208</v>
      </c>
      <c r="I13" s="42">
        <f>F13-INDEX($F$4:$F$866,MATCH(D13,$D$4:$D$866,0))</f>
        <v>0.001712962962962944</v>
      </c>
    </row>
    <row r="14" spans="1:9" s="1" customFormat="1" ht="15" customHeight="1">
      <c r="A14" s="8">
        <v>11</v>
      </c>
      <c r="B14" s="59" t="s">
        <v>34</v>
      </c>
      <c r="C14" s="62"/>
      <c r="D14" s="7" t="s">
        <v>35</v>
      </c>
      <c r="E14" s="54" t="s">
        <v>12</v>
      </c>
      <c r="F14" s="55">
        <v>0.09052083333333333</v>
      </c>
      <c r="G14" s="8" t="str">
        <f t="shared" si="0"/>
        <v>10.52/km</v>
      </c>
      <c r="H14" s="42">
        <f t="shared" si="1"/>
        <v>0.010335648148148135</v>
      </c>
      <c r="I14" s="42">
        <f>F14-INDEX($F$4:$F$866,MATCH(D14,$D$4:$D$866,0))</f>
        <v>0</v>
      </c>
    </row>
    <row r="15" spans="1:9" s="1" customFormat="1" ht="15" customHeight="1">
      <c r="A15" s="8">
        <v>12</v>
      </c>
      <c r="B15" s="59" t="s">
        <v>36</v>
      </c>
      <c r="C15" s="62"/>
      <c r="D15" s="7" t="s">
        <v>35</v>
      </c>
      <c r="E15" s="54" t="s">
        <v>37</v>
      </c>
      <c r="F15" s="55">
        <v>0.0913888888888889</v>
      </c>
      <c r="G15" s="8" t="str">
        <f t="shared" si="0"/>
        <v>10.58/km</v>
      </c>
      <c r="H15" s="42">
        <f t="shared" si="1"/>
        <v>0.011203703703703702</v>
      </c>
      <c r="I15" s="42">
        <f>F15-INDEX($F$4:$F$866,MATCH(D15,$D$4:$D$866,0))</f>
        <v>0.0008680555555555663</v>
      </c>
    </row>
    <row r="16" spans="1:9" s="1" customFormat="1" ht="15" customHeight="1">
      <c r="A16" s="8">
        <v>13</v>
      </c>
      <c r="B16" s="59" t="s">
        <v>38</v>
      </c>
      <c r="C16" s="62"/>
      <c r="D16" s="7" t="s">
        <v>28</v>
      </c>
      <c r="E16" s="54" t="s">
        <v>17</v>
      </c>
      <c r="F16" s="55">
        <v>0.09273148148148148</v>
      </c>
      <c r="G16" s="8" t="str">
        <f t="shared" si="0"/>
        <v>11.08/km</v>
      </c>
      <c r="H16" s="42">
        <f t="shared" si="1"/>
        <v>0.012546296296296292</v>
      </c>
      <c r="I16" s="42">
        <f>F16-INDEX($F$4:$F$866,MATCH(D16,$D$4:$D$866,0))</f>
        <v>0.004849537037037027</v>
      </c>
    </row>
    <row r="17" spans="1:9" s="1" customFormat="1" ht="15" customHeight="1">
      <c r="A17" s="8">
        <v>14</v>
      </c>
      <c r="B17" s="59" t="s">
        <v>39</v>
      </c>
      <c r="C17" s="62"/>
      <c r="D17" s="7" t="s">
        <v>40</v>
      </c>
      <c r="E17" s="54" t="s">
        <v>12</v>
      </c>
      <c r="F17" s="55">
        <v>0.09293981481481482</v>
      </c>
      <c r="G17" s="8" t="str">
        <f t="shared" si="0"/>
        <v>11.09/km</v>
      </c>
      <c r="H17" s="42">
        <f t="shared" si="1"/>
        <v>0.01275462962962963</v>
      </c>
      <c r="I17" s="42">
        <f>F17-INDEX($F$4:$F$866,MATCH(D17,$D$4:$D$866,0))</f>
        <v>0</v>
      </c>
    </row>
    <row r="18" spans="1:9" s="1" customFormat="1" ht="15" customHeight="1">
      <c r="A18" s="8">
        <v>15</v>
      </c>
      <c r="B18" s="59" t="s">
        <v>41</v>
      </c>
      <c r="C18" s="62"/>
      <c r="D18" s="7" t="s">
        <v>30</v>
      </c>
      <c r="E18" s="54" t="s">
        <v>42</v>
      </c>
      <c r="F18" s="55">
        <v>0.09511574074074074</v>
      </c>
      <c r="G18" s="8" t="str">
        <f t="shared" si="0"/>
        <v>11.25/km</v>
      </c>
      <c r="H18" s="42">
        <f t="shared" si="1"/>
        <v>0.014930555555555544</v>
      </c>
      <c r="I18" s="42">
        <f>F18-INDEX($F$4:$F$866,MATCH(D18,$D$4:$D$866,0))</f>
        <v>0.005520833333333336</v>
      </c>
    </row>
    <row r="19" spans="1:9" s="1" customFormat="1" ht="15" customHeight="1">
      <c r="A19" s="8">
        <v>16</v>
      </c>
      <c r="B19" s="59" t="s">
        <v>43</v>
      </c>
      <c r="C19" s="62"/>
      <c r="D19" s="7" t="s">
        <v>30</v>
      </c>
      <c r="E19" s="54" t="s">
        <v>44</v>
      </c>
      <c r="F19" s="55">
        <v>0.09516203703703703</v>
      </c>
      <c r="G19" s="8" t="str">
        <f t="shared" si="0"/>
        <v>11.25/km</v>
      </c>
      <c r="H19" s="42">
        <f t="shared" si="1"/>
        <v>0.014976851851851838</v>
      </c>
      <c r="I19" s="42">
        <f>F19-INDEX($F$4:$F$866,MATCH(D19,$D$4:$D$866,0))</f>
        <v>0.00556712962962963</v>
      </c>
    </row>
    <row r="20" spans="1:9" s="1" customFormat="1" ht="15" customHeight="1">
      <c r="A20" s="8">
        <v>17</v>
      </c>
      <c r="B20" s="59" t="s">
        <v>45</v>
      </c>
      <c r="C20" s="62"/>
      <c r="D20" s="7" t="s">
        <v>21</v>
      </c>
      <c r="E20" s="54" t="s">
        <v>46</v>
      </c>
      <c r="F20" s="55">
        <v>0.10148148148148149</v>
      </c>
      <c r="G20" s="8" t="str">
        <f t="shared" si="0"/>
        <v>12.11/km</v>
      </c>
      <c r="H20" s="42">
        <f t="shared" si="1"/>
        <v>0.0212962962962963</v>
      </c>
      <c r="I20" s="42">
        <f>F20-INDEX($F$4:$F$866,MATCH(D20,$D$4:$D$866,0))</f>
        <v>0.01935185185185187</v>
      </c>
    </row>
    <row r="21" spans="1:9" s="1" customFormat="1" ht="15" customHeight="1">
      <c r="A21" s="8">
        <v>18</v>
      </c>
      <c r="B21" s="59" t="s">
        <v>47</v>
      </c>
      <c r="C21" s="62"/>
      <c r="D21" s="7" t="s">
        <v>14</v>
      </c>
      <c r="E21" s="54" t="s">
        <v>11</v>
      </c>
      <c r="F21" s="55">
        <v>0.10313657407407407</v>
      </c>
      <c r="G21" s="8" t="str">
        <f t="shared" si="0"/>
        <v>12.23/km</v>
      </c>
      <c r="H21" s="42">
        <f t="shared" si="1"/>
        <v>0.022951388888888882</v>
      </c>
      <c r="I21" s="42">
        <f>F21-INDEX($F$4:$F$866,MATCH(D21,$D$4:$D$866,0))</f>
        <v>0.022951388888888882</v>
      </c>
    </row>
    <row r="22" spans="1:9" s="1" customFormat="1" ht="15" customHeight="1">
      <c r="A22" s="8">
        <v>19</v>
      </c>
      <c r="B22" s="59" t="s">
        <v>48</v>
      </c>
      <c r="C22" s="62"/>
      <c r="D22" s="7" t="s">
        <v>40</v>
      </c>
      <c r="E22" s="54" t="s">
        <v>11</v>
      </c>
      <c r="F22" s="55">
        <v>0.10315972222222221</v>
      </c>
      <c r="G22" s="8" t="str">
        <f t="shared" si="0"/>
        <v>12.23/km</v>
      </c>
      <c r="H22" s="42">
        <f t="shared" si="1"/>
        <v>0.022974537037037016</v>
      </c>
      <c r="I22" s="42">
        <f>F22-INDEX($F$4:$F$866,MATCH(D22,$D$4:$D$866,0))</f>
        <v>0.010219907407407386</v>
      </c>
    </row>
    <row r="23" spans="1:9" s="1" customFormat="1" ht="15" customHeight="1">
      <c r="A23" s="8">
        <v>20</v>
      </c>
      <c r="B23" s="59" t="s">
        <v>49</v>
      </c>
      <c r="C23" s="62"/>
      <c r="D23" s="7" t="s">
        <v>14</v>
      </c>
      <c r="E23" s="54" t="s">
        <v>12</v>
      </c>
      <c r="F23" s="55">
        <v>0.10318287037037037</v>
      </c>
      <c r="G23" s="8" t="str">
        <f t="shared" si="0"/>
        <v>12.23/km</v>
      </c>
      <c r="H23" s="42">
        <f t="shared" si="1"/>
        <v>0.022997685185185177</v>
      </c>
      <c r="I23" s="42">
        <f>F23-INDEX($F$4:$F$866,MATCH(D23,$D$4:$D$866,0))</f>
        <v>0.022997685185185177</v>
      </c>
    </row>
    <row r="24" spans="1:9" s="1" customFormat="1" ht="15" customHeight="1">
      <c r="A24" s="8">
        <v>21</v>
      </c>
      <c r="B24" s="59" t="s">
        <v>50</v>
      </c>
      <c r="C24" s="62"/>
      <c r="D24" s="7" t="s">
        <v>28</v>
      </c>
      <c r="E24" s="54" t="s">
        <v>12</v>
      </c>
      <c r="F24" s="55">
        <v>0.1108912037037037</v>
      </c>
      <c r="G24" s="8" t="str">
        <f t="shared" si="0"/>
        <v>13.18/km</v>
      </c>
      <c r="H24" s="42">
        <f t="shared" si="1"/>
        <v>0.030706018518518507</v>
      </c>
      <c r="I24" s="42">
        <f>F24-INDEX($F$4:$F$866,MATCH(D24,$D$4:$D$866,0))</f>
        <v>0.023009259259259243</v>
      </c>
    </row>
    <row r="25" spans="1:9" s="1" customFormat="1" ht="15" customHeight="1">
      <c r="A25" s="8">
        <v>22</v>
      </c>
      <c r="B25" s="59" t="s">
        <v>51</v>
      </c>
      <c r="C25" s="62"/>
      <c r="D25" s="7" t="s">
        <v>28</v>
      </c>
      <c r="E25" s="54" t="s">
        <v>52</v>
      </c>
      <c r="F25" s="55">
        <v>0.1108912037037037</v>
      </c>
      <c r="G25" s="8" t="str">
        <f t="shared" si="0"/>
        <v>13.18/km</v>
      </c>
      <c r="H25" s="42">
        <f t="shared" si="1"/>
        <v>0.030706018518518507</v>
      </c>
      <c r="I25" s="42">
        <f>F25-INDEX($F$4:$F$866,MATCH(D25,$D$4:$D$866,0))</f>
        <v>0.023009259259259243</v>
      </c>
    </row>
    <row r="26" spans="1:9" s="1" customFormat="1" ht="15" customHeight="1">
      <c r="A26" s="8">
        <v>23</v>
      </c>
      <c r="B26" s="59" t="s">
        <v>53</v>
      </c>
      <c r="C26" s="62"/>
      <c r="D26" s="7" t="s">
        <v>54</v>
      </c>
      <c r="E26" s="54" t="s">
        <v>55</v>
      </c>
      <c r="F26" s="55">
        <v>0.12089120370370371</v>
      </c>
      <c r="G26" s="8" t="str">
        <f t="shared" si="0"/>
        <v>14.30/km</v>
      </c>
      <c r="H26" s="42">
        <f t="shared" si="1"/>
        <v>0.040706018518518516</v>
      </c>
      <c r="I26" s="42">
        <f>F26-INDEX($F$4:$F$866,MATCH(D26,$D$4:$D$866,0))</f>
        <v>0</v>
      </c>
    </row>
    <row r="27" spans="1:9" s="2" customFormat="1" ht="15" customHeight="1">
      <c r="A27" s="8">
        <v>24</v>
      </c>
      <c r="B27" s="59" t="s">
        <v>56</v>
      </c>
      <c r="C27" s="62"/>
      <c r="D27" s="7" t="s">
        <v>21</v>
      </c>
      <c r="E27" s="54" t="s">
        <v>55</v>
      </c>
      <c r="F27" s="55">
        <v>0.12089120370370371</v>
      </c>
      <c r="G27" s="8" t="str">
        <f t="shared" si="0"/>
        <v>14.30/km</v>
      </c>
      <c r="H27" s="42">
        <f t="shared" si="1"/>
        <v>0.040706018518518516</v>
      </c>
      <c r="I27" s="42">
        <f>F27-INDEX($F$4:$F$866,MATCH(D27,$D$4:$D$866,0))</f>
        <v>0.03876157407407409</v>
      </c>
    </row>
    <row r="28" spans="1:9" s="1" customFormat="1" ht="15" customHeight="1">
      <c r="A28" s="8">
        <v>25</v>
      </c>
      <c r="B28" s="59" t="s">
        <v>57</v>
      </c>
      <c r="C28" s="62"/>
      <c r="D28" s="7" t="s">
        <v>14</v>
      </c>
      <c r="E28" s="54" t="s">
        <v>55</v>
      </c>
      <c r="F28" s="55">
        <v>0.1244212962962963</v>
      </c>
      <c r="G28" s="8" t="str">
        <f t="shared" si="0"/>
        <v>14.56/km</v>
      </c>
      <c r="H28" s="42">
        <f t="shared" si="1"/>
        <v>0.0442361111111111</v>
      </c>
      <c r="I28" s="42">
        <f>F28-INDEX($F$4:$F$866,MATCH(D28,$D$4:$D$866,0))</f>
        <v>0.0442361111111111</v>
      </c>
    </row>
    <row r="29" spans="1:9" s="1" customFormat="1" ht="15" customHeight="1">
      <c r="A29" s="8">
        <v>26</v>
      </c>
      <c r="B29" s="59" t="s">
        <v>58</v>
      </c>
      <c r="C29" s="62"/>
      <c r="D29" s="7" t="s">
        <v>14</v>
      </c>
      <c r="E29" s="54" t="s">
        <v>59</v>
      </c>
      <c r="F29" s="55">
        <v>0.12457175925925927</v>
      </c>
      <c r="G29" s="8" t="str">
        <f t="shared" si="0"/>
        <v>14.57/km</v>
      </c>
      <c r="H29" s="42">
        <f t="shared" si="1"/>
        <v>0.04438657407407408</v>
      </c>
      <c r="I29" s="42">
        <f>F29-INDEX($F$4:$F$866,MATCH(D29,$D$4:$D$866,0))</f>
        <v>0.04438657407407408</v>
      </c>
    </row>
    <row r="30" spans="1:9" s="1" customFormat="1" ht="15" customHeight="1">
      <c r="A30" s="8">
        <v>27</v>
      </c>
      <c r="B30" s="59" t="s">
        <v>60</v>
      </c>
      <c r="C30" s="62"/>
      <c r="D30" s="7" t="s">
        <v>25</v>
      </c>
      <c r="E30" s="54" t="s">
        <v>26</v>
      </c>
      <c r="F30" s="55">
        <v>0.12596064814814814</v>
      </c>
      <c r="G30" s="8" t="str">
        <f t="shared" si="0"/>
        <v>15.07/km</v>
      </c>
      <c r="H30" s="42">
        <f t="shared" si="1"/>
        <v>0.04577546296296295</v>
      </c>
      <c r="I30" s="42">
        <f>F30-INDEX($F$4:$F$866,MATCH(D30,$D$4:$D$866,0))</f>
        <v>0.03825231481481481</v>
      </c>
    </row>
    <row r="31" spans="1:9" s="1" customFormat="1" ht="15" customHeight="1">
      <c r="A31" s="8">
        <v>28</v>
      </c>
      <c r="B31" s="59" t="s">
        <v>61</v>
      </c>
      <c r="C31" s="62"/>
      <c r="D31" s="7" t="s">
        <v>40</v>
      </c>
      <c r="E31" s="54" t="s">
        <v>26</v>
      </c>
      <c r="F31" s="55">
        <v>0.13836805555555556</v>
      </c>
      <c r="G31" s="8" t="str">
        <f t="shared" si="0"/>
        <v>16.36/km</v>
      </c>
      <c r="H31" s="42">
        <f t="shared" si="1"/>
        <v>0.05818287037037037</v>
      </c>
      <c r="I31" s="42">
        <f>F31-INDEX($F$4:$F$866,MATCH(D31,$D$4:$D$866,0))</f>
        <v>0.04542824074074074</v>
      </c>
    </row>
    <row r="32" spans="1:9" s="1" customFormat="1" ht="15" customHeight="1">
      <c r="A32" s="8">
        <v>29</v>
      </c>
      <c r="B32" s="59" t="s">
        <v>62</v>
      </c>
      <c r="C32" s="62"/>
      <c r="D32" s="7" t="s">
        <v>14</v>
      </c>
      <c r="E32" s="54" t="s">
        <v>63</v>
      </c>
      <c r="F32" s="55">
        <v>0.14342592592592593</v>
      </c>
      <c r="G32" s="8" t="str">
        <f t="shared" si="0"/>
        <v>17.13/km</v>
      </c>
      <c r="H32" s="42">
        <f aca="true" t="shared" si="2" ref="H32:H37">F32-$F$4</f>
        <v>0.06324074074074074</v>
      </c>
      <c r="I32" s="42">
        <f>F32-INDEX($F$4:$F$866,MATCH(D32,$D$4:$D$866,0))</f>
        <v>0.06324074074074074</v>
      </c>
    </row>
    <row r="33" spans="1:9" s="1" customFormat="1" ht="15" customHeight="1">
      <c r="A33" s="8">
        <v>30</v>
      </c>
      <c r="B33" s="59" t="s">
        <v>64</v>
      </c>
      <c r="C33" s="62"/>
      <c r="D33" s="7" t="s">
        <v>54</v>
      </c>
      <c r="E33" s="54" t="s">
        <v>63</v>
      </c>
      <c r="F33" s="55">
        <v>0.1434375</v>
      </c>
      <c r="G33" s="8" t="str">
        <f t="shared" si="0"/>
        <v>17.13/km</v>
      </c>
      <c r="H33" s="42">
        <f t="shared" si="2"/>
        <v>0.0632523148148148</v>
      </c>
      <c r="I33" s="42">
        <f>F33-INDEX($F$4:$F$866,MATCH(D33,$D$4:$D$866,0))</f>
        <v>0.022546296296296287</v>
      </c>
    </row>
    <row r="34" spans="1:9" s="1" customFormat="1" ht="15" customHeight="1">
      <c r="A34" s="14">
        <v>31</v>
      </c>
      <c r="B34" s="64" t="s">
        <v>65</v>
      </c>
      <c r="C34" s="65"/>
      <c r="D34" s="13" t="s">
        <v>14</v>
      </c>
      <c r="E34" s="66" t="s">
        <v>71</v>
      </c>
      <c r="F34" s="67">
        <v>0.14631944444444445</v>
      </c>
      <c r="G34" s="14" t="str">
        <f t="shared" si="0"/>
        <v>17.34/km</v>
      </c>
      <c r="H34" s="15">
        <f t="shared" si="2"/>
        <v>0.06613425925925925</v>
      </c>
      <c r="I34" s="15">
        <f>F34-INDEX($F$4:$F$866,MATCH(D34,$D$4:$D$866,0))</f>
        <v>0.06613425925925925</v>
      </c>
    </row>
    <row r="35" spans="1:9" s="1" customFormat="1" ht="15" customHeight="1">
      <c r="A35" s="14">
        <v>32</v>
      </c>
      <c r="B35" s="64" t="s">
        <v>66</v>
      </c>
      <c r="C35" s="65"/>
      <c r="D35" s="13" t="s">
        <v>67</v>
      </c>
      <c r="E35" s="66" t="s">
        <v>71</v>
      </c>
      <c r="F35" s="67">
        <v>0.14631944444444445</v>
      </c>
      <c r="G35" s="14" t="str">
        <f t="shared" si="0"/>
        <v>17.34/km</v>
      </c>
      <c r="H35" s="15">
        <f t="shared" si="2"/>
        <v>0.06613425925925925</v>
      </c>
      <c r="I35" s="15">
        <f>F35-INDEX($F$4:$F$866,MATCH(D35,$D$4:$D$866,0))</f>
        <v>0</v>
      </c>
    </row>
    <row r="36" spans="1:9" s="1" customFormat="1" ht="15" customHeight="1">
      <c r="A36" s="8">
        <v>33</v>
      </c>
      <c r="B36" s="59" t="s">
        <v>68</v>
      </c>
      <c r="C36" s="62"/>
      <c r="D36" s="7" t="s">
        <v>25</v>
      </c>
      <c r="E36" s="54" t="s">
        <v>26</v>
      </c>
      <c r="F36" s="55">
        <v>0.17211805555555557</v>
      </c>
      <c r="G36" s="8" t="str">
        <f t="shared" si="0"/>
        <v>20.39/km</v>
      </c>
      <c r="H36" s="42">
        <f t="shared" si="2"/>
        <v>0.09193287037037037</v>
      </c>
      <c r="I36" s="42">
        <f>F36-INDEX($F$4:$F$866,MATCH(D36,$D$4:$D$866,0))</f>
        <v>0.08440972222222223</v>
      </c>
    </row>
    <row r="37" spans="1:9" s="1" customFormat="1" ht="15" customHeight="1">
      <c r="A37" s="10">
        <v>34</v>
      </c>
      <c r="B37" s="60" t="s">
        <v>69</v>
      </c>
      <c r="C37" s="63"/>
      <c r="D37" s="9" t="s">
        <v>70</v>
      </c>
      <c r="E37" s="56" t="s">
        <v>26</v>
      </c>
      <c r="F37" s="57">
        <v>0.1721527777777778</v>
      </c>
      <c r="G37" s="10" t="str">
        <f t="shared" si="0"/>
        <v>20.40/km</v>
      </c>
      <c r="H37" s="43">
        <f t="shared" si="2"/>
        <v>0.0919675925925926</v>
      </c>
      <c r="I37" s="43">
        <f>F37-INDEX($F$4:$F$866,MATCH(D37,$D$4:$D$866,0))</f>
        <v>0</v>
      </c>
    </row>
  </sheetData>
  <autoFilter ref="A3:I3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>
      <c r="A1" s="28" t="str">
        <f>Individuale!A1</f>
        <v>Trofeo Giatti - Bianchetti</v>
      </c>
      <c r="B1" s="29"/>
      <c r="C1" s="30"/>
    </row>
    <row r="2" spans="1:3" ht="33" customHeight="1">
      <c r="A2" s="31" t="str">
        <f>Individuale!A2&amp;" km. "&amp;Individuale!I2</f>
        <v>Terminillo (RI) Italia - Domenica 12/09/2010 km. 12</v>
      </c>
      <c r="B2" s="32"/>
      <c r="C2" s="33"/>
    </row>
    <row r="3" spans="1:3" ht="24.75" customHeight="1">
      <c r="A3" s="16" t="s">
        <v>1</v>
      </c>
      <c r="B3" s="17" t="s">
        <v>5</v>
      </c>
      <c r="C3" s="17" t="s">
        <v>10</v>
      </c>
    </row>
    <row r="4" spans="1:3" ht="15" customHeight="1">
      <c r="A4" s="35">
        <v>1</v>
      </c>
      <c r="B4" s="38" t="s">
        <v>17</v>
      </c>
      <c r="C4" s="44">
        <v>5</v>
      </c>
    </row>
    <row r="5" spans="1:3" ht="15" customHeight="1">
      <c r="A5" s="36">
        <v>2</v>
      </c>
      <c r="B5" s="39" t="s">
        <v>26</v>
      </c>
      <c r="C5" s="45">
        <v>5</v>
      </c>
    </row>
    <row r="6" spans="1:3" ht="15" customHeight="1">
      <c r="A6" s="36">
        <v>3</v>
      </c>
      <c r="B6" s="39" t="s">
        <v>12</v>
      </c>
      <c r="C6" s="45">
        <v>4</v>
      </c>
    </row>
    <row r="7" spans="1:3" ht="15" customHeight="1">
      <c r="A7" s="36">
        <v>4</v>
      </c>
      <c r="B7" s="39" t="s">
        <v>55</v>
      </c>
      <c r="C7" s="45">
        <v>3</v>
      </c>
    </row>
    <row r="8" spans="1:3" ht="15" customHeight="1">
      <c r="A8" s="18">
        <v>5</v>
      </c>
      <c r="B8" s="19" t="s">
        <v>71</v>
      </c>
      <c r="C8" s="20">
        <v>2</v>
      </c>
    </row>
    <row r="9" spans="1:3" ht="15" customHeight="1">
      <c r="A9" s="36">
        <v>6</v>
      </c>
      <c r="B9" s="39" t="s">
        <v>11</v>
      </c>
      <c r="C9" s="45">
        <v>2</v>
      </c>
    </row>
    <row r="10" spans="1:3" ht="15" customHeight="1">
      <c r="A10" s="36">
        <v>7</v>
      </c>
      <c r="B10" s="39" t="s">
        <v>23</v>
      </c>
      <c r="C10" s="45">
        <v>2</v>
      </c>
    </row>
    <row r="11" spans="1:3" ht="15" customHeight="1">
      <c r="A11" s="36">
        <v>8</v>
      </c>
      <c r="B11" s="39" t="s">
        <v>63</v>
      </c>
      <c r="C11" s="45">
        <v>2</v>
      </c>
    </row>
    <row r="12" spans="1:3" ht="15" customHeight="1">
      <c r="A12" s="36">
        <v>9</v>
      </c>
      <c r="B12" s="39" t="s">
        <v>31</v>
      </c>
      <c r="C12" s="45">
        <v>1</v>
      </c>
    </row>
    <row r="13" spans="1:3" ht="15" customHeight="1">
      <c r="A13" s="36">
        <v>10</v>
      </c>
      <c r="B13" s="39" t="s">
        <v>37</v>
      </c>
      <c r="C13" s="45">
        <v>1</v>
      </c>
    </row>
    <row r="14" spans="1:3" ht="15" customHeight="1">
      <c r="A14" s="36">
        <v>11</v>
      </c>
      <c r="B14" s="39" t="s">
        <v>44</v>
      </c>
      <c r="C14" s="45">
        <v>1</v>
      </c>
    </row>
    <row r="15" spans="1:3" ht="15" customHeight="1">
      <c r="A15" s="36">
        <v>12</v>
      </c>
      <c r="B15" s="39" t="s">
        <v>42</v>
      </c>
      <c r="C15" s="45">
        <v>1</v>
      </c>
    </row>
    <row r="16" spans="1:3" ht="15" customHeight="1">
      <c r="A16" s="36">
        <v>13</v>
      </c>
      <c r="B16" s="39" t="s">
        <v>46</v>
      </c>
      <c r="C16" s="45">
        <v>1</v>
      </c>
    </row>
    <row r="17" spans="1:3" ht="15" customHeight="1">
      <c r="A17" s="36">
        <v>14</v>
      </c>
      <c r="B17" s="39" t="s">
        <v>52</v>
      </c>
      <c r="C17" s="45">
        <v>1</v>
      </c>
    </row>
    <row r="18" spans="1:3" ht="15" customHeight="1">
      <c r="A18" s="36">
        <v>15</v>
      </c>
      <c r="B18" s="39" t="s">
        <v>15</v>
      </c>
      <c r="C18" s="45">
        <v>1</v>
      </c>
    </row>
    <row r="19" spans="1:3" ht="15" customHeight="1">
      <c r="A19" s="36">
        <v>16</v>
      </c>
      <c r="B19" s="39" t="s">
        <v>33</v>
      </c>
      <c r="C19" s="45">
        <v>1</v>
      </c>
    </row>
    <row r="20" spans="1:3" ht="15" customHeight="1">
      <c r="A20" s="37">
        <v>17</v>
      </c>
      <c r="B20" s="40" t="s">
        <v>59</v>
      </c>
      <c r="C20" s="46">
        <v>1</v>
      </c>
    </row>
    <row r="21" ht="12.75">
      <c r="C21" s="3">
        <f>SUM(C4:C20)</f>
        <v>34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2010-09-15T07:34:36Z</dcterms:modified>
  <cp:category/>
  <cp:version/>
  <cp:contentType/>
  <cp:contentStatus/>
</cp:coreProperties>
</file>