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<sst xmlns="http://schemas.openxmlformats.org/spreadsheetml/2006/main" count="467" uniqueCount="236">
  <si>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</si>
  <si>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</si>
  <si>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</si>
  <si>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</si>
  <si>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</si>
  <si>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</si>
  <si>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</si>
  <si>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</si>
  <si>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</si>
  <si>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</si>
  <si>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</si>
  <si>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</si>
  <si>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SM35</t>
  </si>
  <si>
    <t>SM55</t>
  </si>
  <si>
    <t>SM45</t>
  </si>
  <si>
    <t>SM40</t>
  </si>
  <si>
    <t>SM50</t>
  </si>
  <si>
    <t>SF</t>
  </si>
  <si>
    <t>VALERIO</t>
  </si>
  <si>
    <t>ROMATLETICA FOOTWORKS SALARIA</t>
  </si>
  <si>
    <t>GIOVANNI</t>
  </si>
  <si>
    <t>DOMENICO</t>
  </si>
  <si>
    <t>A.S.D. PODISTICA SOLIDARIETA'</t>
  </si>
  <si>
    <t>MARCO</t>
  </si>
  <si>
    <t>ANTONIO</t>
  </si>
  <si>
    <t>ROMANO</t>
  </si>
  <si>
    <t>PAOLO</t>
  </si>
  <si>
    <t>FRANCESCO</t>
  </si>
  <si>
    <t>MAURO</t>
  </si>
  <si>
    <t>TOMMASO</t>
  </si>
  <si>
    <t>ANDREA</t>
  </si>
  <si>
    <t>GIANCARLO</t>
  </si>
  <si>
    <t>CARTA</t>
  </si>
  <si>
    <t>STEFANO</t>
  </si>
  <si>
    <t>MAURIZIO</t>
  </si>
  <si>
    <t>FABIO</t>
  </si>
  <si>
    <t>DAVIDE</t>
  </si>
  <si>
    <t>CARLO</t>
  </si>
  <si>
    <t>ROBERTA</t>
  </si>
  <si>
    <t>SF50</t>
  </si>
  <si>
    <t>SM60</t>
  </si>
  <si>
    <t>MARIO</t>
  </si>
  <si>
    <t>SF40</t>
  </si>
  <si>
    <t>D'ALESSIO</t>
  </si>
  <si>
    <t>ALEXIO</t>
  </si>
  <si>
    <t>LORENZO</t>
  </si>
  <si>
    <t>SF45</t>
  </si>
  <si>
    <t>MASSIMO</t>
  </si>
  <si>
    <t>CLAUDIO</t>
  </si>
  <si>
    <t>SF35</t>
  </si>
  <si>
    <t>ALESSANDRO</t>
  </si>
  <si>
    <t>MASSIMILIANO</t>
  </si>
  <si>
    <t>UISP ROMA</t>
  </si>
  <si>
    <t>SF55</t>
  </si>
  <si>
    <t>DANIELE</t>
  </si>
  <si>
    <t>NICOLA</t>
  </si>
  <si>
    <t>CRISTIANO</t>
  </si>
  <si>
    <t>CAVOLATA</t>
  </si>
  <si>
    <t>ALESSIA</t>
  </si>
  <si>
    <t>GIANNI</t>
  </si>
  <si>
    <t>FEDERICO</t>
  </si>
  <si>
    <t>VINCENZO</t>
  </si>
  <si>
    <t>GIUSEPPE</t>
  </si>
  <si>
    <t>EMANUELA</t>
  </si>
  <si>
    <t>ELISA</t>
  </si>
  <si>
    <t>PACE</t>
  </si>
  <si>
    <t>SARAGONI</t>
  </si>
  <si>
    <t>SF60</t>
  </si>
  <si>
    <t>ALESSANDRA</t>
  </si>
  <si>
    <t>PIETRO</t>
  </si>
  <si>
    <t>FEDERICA</t>
  </si>
  <si>
    <t>IVAN</t>
  </si>
  <si>
    <t>PLANET SPORT RUNNING</t>
  </si>
  <si>
    <t>PUROSANGUE ATHLETICS CLUB</t>
  </si>
  <si>
    <t>BARONE</t>
  </si>
  <si>
    <t>RUNCARD</t>
  </si>
  <si>
    <t>MARIANO</t>
  </si>
  <si>
    <t>SAVERIO</t>
  </si>
  <si>
    <t>COLAPIETRO</t>
  </si>
  <si>
    <t>CIOTTI</t>
  </si>
  <si>
    <t>CALABRESE</t>
  </si>
  <si>
    <t>NICOLANDREA</t>
  </si>
  <si>
    <t>ANTONELLO</t>
  </si>
  <si>
    <t>NATALINO</t>
  </si>
  <si>
    <t>RUGGIERO</t>
  </si>
  <si>
    <t>VIRTUS VILLA ADA</t>
  </si>
  <si>
    <t>ALBERTO</t>
  </si>
  <si>
    <t>ANTONINO</t>
  </si>
  <si>
    <t>PELLICCIA</t>
  </si>
  <si>
    <t>IANNOLA</t>
  </si>
  <si>
    <t>SILVANO</t>
  </si>
  <si>
    <t>BITETTI</t>
  </si>
  <si>
    <t>VITO</t>
  </si>
  <si>
    <t>CRISTINA</t>
  </si>
  <si>
    <t>FASHIONSPORT</t>
  </si>
  <si>
    <t>BOMBINI</t>
  </si>
  <si>
    <t>DI CLEMENTE</t>
  </si>
  <si>
    <t>GIOVANNUCCI</t>
  </si>
  <si>
    <t>PINO</t>
  </si>
  <si>
    <t>LORELLA</t>
  </si>
  <si>
    <t>BENIGNO</t>
  </si>
  <si>
    <t>ANTONELLA</t>
  </si>
  <si>
    <t>GINO</t>
  </si>
  <si>
    <t>RENATO</t>
  </si>
  <si>
    <t>GIOVANNA</t>
  </si>
  <si>
    <t>PAONE</t>
  </si>
  <si>
    <t>SIMONA</t>
  </si>
  <si>
    <t>ORLANDO</t>
  </si>
  <si>
    <t>DE SANCTIS</t>
  </si>
  <si>
    <t>D'ANDREA</t>
  </si>
  <si>
    <t>GIAMPAOLO</t>
  </si>
  <si>
    <t>GIUSEPPINA</t>
  </si>
  <si>
    <t>SAMUELE</t>
  </si>
  <si>
    <t>ANTONELLI</t>
  </si>
  <si>
    <t>GALLO</t>
  </si>
  <si>
    <t>TESTA</t>
  </si>
  <si>
    <t>MINICHIELLO</t>
  </si>
  <si>
    <t>MANUELA</t>
  </si>
  <si>
    <t>FORTE</t>
  </si>
  <si>
    <t>GALLI</t>
  </si>
  <si>
    <t>VANESSA</t>
  </si>
  <si>
    <t>ROSARIA</t>
  </si>
  <si>
    <t>MARCHEGGIANI</t>
  </si>
  <si>
    <t>LUCCHINI</t>
  </si>
  <si>
    <t>BRANCHESI</t>
  </si>
  <si>
    <t>PASQUALI</t>
  </si>
  <si>
    <t>BARILE</t>
  </si>
  <si>
    <t>ENEA</t>
  </si>
  <si>
    <t>ACSI ITALIA ATLETICA</t>
  </si>
  <si>
    <t>D'ADAMO</t>
  </si>
  <si>
    <t>LATTANZI</t>
  </si>
  <si>
    <t>FACCIOLO</t>
  </si>
  <si>
    <t>SABINA</t>
  </si>
  <si>
    <t>SASSANO</t>
  </si>
  <si>
    <t>DATTILO</t>
  </si>
  <si>
    <t>FABIOLA</t>
  </si>
  <si>
    <t>VALERI</t>
  </si>
  <si>
    <t>INNOCENZI</t>
  </si>
  <si>
    <t>COLARIETI</t>
  </si>
  <si>
    <t>ZANON</t>
  </si>
  <si>
    <t>DONATELLA</t>
  </si>
  <si>
    <t>CUOMO</t>
  </si>
  <si>
    <t>1ª edizione</t>
  </si>
  <si>
    <t>(vuoto)</t>
  </si>
  <si>
    <t>CAPONI</t>
  </si>
  <si>
    <t>STERBINI</t>
  </si>
  <si>
    <t>SABINA MARATHON CLUB</t>
  </si>
  <si>
    <t>MICHELI</t>
  </si>
  <si>
    <t>CIRULLI</t>
  </si>
  <si>
    <t>ATLETICO CASAL MONASTERO</t>
  </si>
  <si>
    <t>FEDELI</t>
  </si>
  <si>
    <t>ANGIONE</t>
  </si>
  <si>
    <t>BISANTE</t>
  </si>
  <si>
    <t>GUENDALINA</t>
  </si>
  <si>
    <t>VAGNATI</t>
  </si>
  <si>
    <t>IAN RICHARD</t>
  </si>
  <si>
    <t>CORSETTI</t>
  </si>
  <si>
    <t>LAUSI</t>
  </si>
  <si>
    <t>NOBILI</t>
  </si>
  <si>
    <t>VACCARELLA</t>
  </si>
  <si>
    <t>DI GIAMMARTINO</t>
  </si>
  <si>
    <t>NELLO</t>
  </si>
  <si>
    <t>BENTIVOGLIO</t>
  </si>
  <si>
    <t>PACITTI</t>
  </si>
  <si>
    <t>CALDARONE</t>
  </si>
  <si>
    <t>CALZA BINI</t>
  </si>
  <si>
    <t>ZAMBONI</t>
  </si>
  <si>
    <t>MEDITERRANEA OSTIA</t>
  </si>
  <si>
    <t>CAT SPORT</t>
  </si>
  <si>
    <t>IL CORRIDORE RUNNING CLUB</t>
  </si>
  <si>
    <t>DE FELICE</t>
  </si>
  <si>
    <t>MARSIGLIA</t>
  </si>
  <si>
    <t>FALASCA</t>
  </si>
  <si>
    <t>PICCINI</t>
  </si>
  <si>
    <t>VALLATI</t>
  </si>
  <si>
    <t>CARTUCCIA</t>
  </si>
  <si>
    <t>AIRONE MONTI DELLA TOLFA</t>
  </si>
  <si>
    <t>BEDINI</t>
  </si>
  <si>
    <t>CALCATERRA SPORT</t>
  </si>
  <si>
    <t>CARDONA CRUZ</t>
  </si>
  <si>
    <t>LUIS ELIAS</t>
  </si>
  <si>
    <t>CADME PARRA</t>
  </si>
  <si>
    <t>MESIAS OCTAVIO</t>
  </si>
  <si>
    <t>NONNI</t>
  </si>
  <si>
    <t>PIANO MA ARRIVIAMO</t>
  </si>
  <si>
    <t>TRAVAGLINI</t>
  </si>
  <si>
    <t>ATLETICA FALERIA</t>
  </si>
  <si>
    <t>SEMPRE DI CORSA TEAM</t>
  </si>
  <si>
    <t>BORCAN</t>
  </si>
  <si>
    <t>LAURENTU ADRIAN</t>
  </si>
  <si>
    <t>ATLETICA ENERGIA</t>
  </si>
  <si>
    <t>PAPALUCA</t>
  </si>
  <si>
    <t>SERPI</t>
  </si>
  <si>
    <t>NEGLIA</t>
  </si>
  <si>
    <t>SS LAZIO ATLETICA LEGGERA</t>
  </si>
  <si>
    <t>SGLAVO</t>
  </si>
  <si>
    <t>ROMA ROAD RUNNERS CLUB</t>
  </si>
  <si>
    <t>MONICA DORIA</t>
  </si>
  <si>
    <t>JEDRUSIK</t>
  </si>
  <si>
    <t>MAGDALENA AGATA</t>
  </si>
  <si>
    <t>VERI</t>
  </si>
  <si>
    <t>FREE RUNNERS</t>
  </si>
  <si>
    <t>DRAGON RUNNERS CLUB</t>
  </si>
  <si>
    <t>RONCHETTI</t>
  </si>
  <si>
    <t>MARRELLI</t>
  </si>
  <si>
    <t>BONA</t>
  </si>
  <si>
    <t>RAFFO</t>
  </si>
  <si>
    <t>TAVAGLIONE</t>
  </si>
  <si>
    <t>BARTOCCI</t>
  </si>
  <si>
    <t>VERZELLI</t>
  </si>
  <si>
    <t>INIX SPORT</t>
  </si>
  <si>
    <t>HECTOR VDAL</t>
  </si>
  <si>
    <t>SARANGO</t>
  </si>
  <si>
    <t>TANA</t>
  </si>
  <si>
    <t>GS LITAL</t>
  </si>
  <si>
    <t>PENNA</t>
  </si>
  <si>
    <t>ALMOSTHERE</t>
  </si>
  <si>
    <t>DAMIANI</t>
  </si>
  <si>
    <t>PROGETTO SPORT</t>
  </si>
  <si>
    <t>RUNNER FOR EMERGENCY</t>
  </si>
  <si>
    <t>PIENZI</t>
  </si>
  <si>
    <t>CEDRONE</t>
  </si>
  <si>
    <t>CABELEC</t>
  </si>
  <si>
    <t>DIOSDADO PATACSIL</t>
  </si>
  <si>
    <t>DI CAMILLO</t>
  </si>
  <si>
    <t>GIACOVELLI</t>
  </si>
  <si>
    <t>PATRIZIA DOLORES</t>
  </si>
  <si>
    <t>CORVARO</t>
  </si>
  <si>
    <t>VENTOSILLA SHAW</t>
  </si>
  <si>
    <t>EDITH ROSARIO</t>
  </si>
  <si>
    <t>LEREDE</t>
  </si>
  <si>
    <t>BANCARI ROMANI</t>
  </si>
  <si>
    <t>SALVIOLI</t>
  </si>
  <si>
    <t>ATZEI</t>
  </si>
  <si>
    <t>Corri Casal Monastero</t>
  </si>
  <si>
    <t>Casal Monastero - Roma (RM) Italia - Domenica 11/06/2017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</si>
</sst>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185" fontId="52" fillId="56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234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142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235</v>
      </c>
      <c r="B3" s="39"/>
      <c r="C3" s="39"/>
      <c r="D3" s="39"/>
      <c r="E3" s="39"/>
      <c r="F3" s="39"/>
      <c r="G3" s="3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175</v>
      </c>
      <c r="C5" s="27" t="s">
        <v>50</v>
      </c>
      <c r="D5" s="18" t="s">
        <v>12</v>
      </c>
      <c r="E5" s="27" t="s">
        <v>176</v>
      </c>
      <c r="F5" s="51">
        <v>0.025370370370370366</v>
      </c>
      <c r="G5" s="18" t="str">
        <f>TEXT(INT((HOUR(F5)*3600+MINUTE(F5)*60+SECOND(F5))/$I$3/60),"0")&amp;"."&amp;TEXT(MOD((HOUR(F5)*3600+MINUTE(F5)*60+SECOND(F5))/$I$3,60),"00")&amp;"/km"</f>
        <v>3.39/km</v>
      </c>
      <c r="H5" s="21">
        <f>F5-$F$5</f>
        <v>0</v>
      </c>
      <c r="I5" s="21">
        <f>F5-INDEX($F$5:$F$109,MATCH(D5,$D$5:$D$109,0))</f>
        <v>0</v>
      </c>
    </row>
    <row r="6" spans="1:9" s="10" customFormat="1" ht="15" customHeight="1">
      <c r="A6" s="13">
        <v>2</v>
      </c>
      <c r="B6" s="28" t="s">
        <v>177</v>
      </c>
      <c r="C6" s="28" t="s">
        <v>35</v>
      </c>
      <c r="D6" s="13" t="s">
        <v>15</v>
      </c>
      <c r="E6" s="28" t="s">
        <v>178</v>
      </c>
      <c r="F6" s="52">
        <v>0.025474537037037035</v>
      </c>
      <c r="G6" s="13" t="str">
        <f aca="true" t="shared" si="0" ref="G6:G21">TEXT(INT((HOUR(F6)*3600+MINUTE(F6)*60+SECOND(F6))/$I$3/60),"0")&amp;"."&amp;TEXT(MOD((HOUR(F6)*3600+MINUTE(F6)*60+SECOND(F6))/$I$3,60),"00")&amp;"/km"</f>
        <v>3.40/km</v>
      </c>
      <c r="H6" s="22">
        <f aca="true" t="shared" si="1" ref="H6:H21">F6-$F$5</f>
        <v>0.00010416666666666907</v>
      </c>
      <c r="I6" s="22">
        <f>F6-INDEX($F$5:$F$109,MATCH(D6,$D$5:$D$109,0))</f>
        <v>0</v>
      </c>
    </row>
    <row r="7" spans="1:9" s="10" customFormat="1" ht="15" customHeight="1">
      <c r="A7" s="13">
        <v>3</v>
      </c>
      <c r="B7" s="28" t="s">
        <v>179</v>
      </c>
      <c r="C7" s="28" t="s">
        <v>180</v>
      </c>
      <c r="D7" s="13" t="s">
        <v>15</v>
      </c>
      <c r="E7" s="28" t="s">
        <v>94</v>
      </c>
      <c r="F7" s="52">
        <v>0.025891203703703704</v>
      </c>
      <c r="G7" s="13" t="str">
        <f t="shared" si="0"/>
        <v>3.44/km</v>
      </c>
      <c r="H7" s="22">
        <f t="shared" si="1"/>
        <v>0.0005208333333333384</v>
      </c>
      <c r="I7" s="22">
        <f>F7-INDEX($F$5:$F$109,MATCH(D7,$D$5:$D$109,0))</f>
        <v>0.00041666666666666935</v>
      </c>
    </row>
    <row r="8" spans="1:9" s="10" customFormat="1" ht="15" customHeight="1">
      <c r="A8" s="13">
        <v>4</v>
      </c>
      <c r="B8" s="28" t="s">
        <v>181</v>
      </c>
      <c r="C8" s="28" t="s">
        <v>182</v>
      </c>
      <c r="D8" s="13" t="s">
        <v>15</v>
      </c>
      <c r="E8" s="28" t="s">
        <v>146</v>
      </c>
      <c r="F8" s="52">
        <v>0.025891203703703704</v>
      </c>
      <c r="G8" s="13" t="str">
        <f t="shared" si="0"/>
        <v>3.44/km</v>
      </c>
      <c r="H8" s="22">
        <f t="shared" si="1"/>
        <v>0.0005208333333333384</v>
      </c>
      <c r="I8" s="22">
        <f>F8-INDEX($F$5:$F$109,MATCH(D8,$D$5:$D$109,0))</f>
        <v>0.00041666666666666935</v>
      </c>
    </row>
    <row r="9" spans="1:9" s="10" customFormat="1" ht="15" customHeight="1">
      <c r="A9" s="13">
        <v>5</v>
      </c>
      <c r="B9" s="28" t="s">
        <v>74</v>
      </c>
      <c r="C9" s="28" t="s">
        <v>24</v>
      </c>
      <c r="D9" s="13" t="s">
        <v>12</v>
      </c>
      <c r="E9" s="28" t="s">
        <v>19</v>
      </c>
      <c r="F9" s="52">
        <v>0.026226851851851852</v>
      </c>
      <c r="G9" s="13" t="str">
        <f t="shared" si="0"/>
        <v>3.47/km</v>
      </c>
      <c r="H9" s="22">
        <f t="shared" si="1"/>
        <v>0.0008564814814814858</v>
      </c>
      <c r="I9" s="22">
        <f>F9-INDEX($F$5:$F$109,MATCH(D9,$D$5:$D$109,0))</f>
        <v>0.0008564814814814858</v>
      </c>
    </row>
    <row r="10" spans="1:9" s="10" customFormat="1" ht="15" customHeight="1">
      <c r="A10" s="13">
        <v>6</v>
      </c>
      <c r="B10" s="28" t="s">
        <v>183</v>
      </c>
      <c r="C10" s="28" t="s">
        <v>20</v>
      </c>
      <c r="D10" s="13" t="s">
        <v>12</v>
      </c>
      <c r="E10" s="28" t="s">
        <v>73</v>
      </c>
      <c r="F10" s="52">
        <v>0.027245370370370368</v>
      </c>
      <c r="G10" s="13" t="str">
        <f t="shared" si="0"/>
        <v>3.55/km</v>
      </c>
      <c r="H10" s="22">
        <f t="shared" si="1"/>
        <v>0.0018750000000000017</v>
      </c>
      <c r="I10" s="22">
        <f>F10-INDEX($F$5:$F$109,MATCH(D10,$D$5:$D$109,0))</f>
        <v>0.0018750000000000017</v>
      </c>
    </row>
    <row r="11" spans="1:9" s="10" customFormat="1" ht="15" customHeight="1">
      <c r="A11" s="13">
        <v>7</v>
      </c>
      <c r="B11" s="28" t="s">
        <v>84</v>
      </c>
      <c r="C11" s="28" t="s">
        <v>92</v>
      </c>
      <c r="D11" s="13" t="s">
        <v>14</v>
      </c>
      <c r="E11" s="28" t="s">
        <v>149</v>
      </c>
      <c r="F11" s="52">
        <v>0.02732638888888889</v>
      </c>
      <c r="G11" s="13" t="str">
        <f t="shared" si="0"/>
        <v>3.56/km</v>
      </c>
      <c r="H11" s="22">
        <f t="shared" si="1"/>
        <v>0.0019560185185185236</v>
      </c>
      <c r="I11" s="22">
        <f>F11-INDEX($F$5:$F$109,MATCH(D11,$D$5:$D$109,0))</f>
        <v>0</v>
      </c>
    </row>
    <row r="12" spans="1:9" s="10" customFormat="1" ht="15" customHeight="1">
      <c r="A12" s="13">
        <v>8</v>
      </c>
      <c r="B12" s="28" t="s">
        <v>173</v>
      </c>
      <c r="C12" s="28" t="s">
        <v>117</v>
      </c>
      <c r="D12" s="13" t="s">
        <v>42</v>
      </c>
      <c r="E12" s="28" t="s">
        <v>128</v>
      </c>
      <c r="F12" s="52">
        <v>0.02753472222222222</v>
      </c>
      <c r="G12" s="13" t="str">
        <f t="shared" si="0"/>
        <v>3.58/km</v>
      </c>
      <c r="H12" s="22">
        <f t="shared" si="1"/>
        <v>0.002164351851851855</v>
      </c>
      <c r="I12" s="22">
        <f>F12-INDEX($F$5:$F$109,MATCH(D12,$D$5:$D$109,0))</f>
        <v>0</v>
      </c>
    </row>
    <row r="13" spans="1:9" s="10" customFormat="1" ht="15" customHeight="1">
      <c r="A13" s="13">
        <v>9</v>
      </c>
      <c r="B13" s="28" t="s">
        <v>118</v>
      </c>
      <c r="C13" s="28" t="s">
        <v>50</v>
      </c>
      <c r="D13" s="13" t="s">
        <v>15</v>
      </c>
      <c r="E13" s="28" t="s">
        <v>167</v>
      </c>
      <c r="F13" s="52">
        <v>0.027962962962962964</v>
      </c>
      <c r="G13" s="13" t="str">
        <f t="shared" si="0"/>
        <v>4.02/km</v>
      </c>
      <c r="H13" s="22">
        <f t="shared" si="1"/>
        <v>0.0025925925925925977</v>
      </c>
      <c r="I13" s="22">
        <f>F13-INDEX($F$5:$F$109,MATCH(D13,$D$5:$D$109,0))</f>
        <v>0.0024884259259259287</v>
      </c>
    </row>
    <row r="14" spans="1:9" s="10" customFormat="1" ht="15" customHeight="1">
      <c r="A14" s="13">
        <v>10</v>
      </c>
      <c r="B14" s="28" t="s">
        <v>80</v>
      </c>
      <c r="C14" s="28" t="s">
        <v>81</v>
      </c>
      <c r="D14" s="13" t="s">
        <v>12</v>
      </c>
      <c r="E14" s="28" t="s">
        <v>127</v>
      </c>
      <c r="F14" s="52">
        <v>0.028078703703703703</v>
      </c>
      <c r="G14" s="13" t="str">
        <f t="shared" si="0"/>
        <v>4.03/km</v>
      </c>
      <c r="H14" s="22">
        <f t="shared" si="1"/>
        <v>0.002708333333333337</v>
      </c>
      <c r="I14" s="22">
        <f>F14-INDEX($F$5:$F$109,MATCH(D14,$D$5:$D$109,0))</f>
        <v>0.002708333333333337</v>
      </c>
    </row>
    <row r="15" spans="1:9" s="10" customFormat="1" ht="15" customHeight="1">
      <c r="A15" s="13">
        <v>11</v>
      </c>
      <c r="B15" s="28" t="s">
        <v>145</v>
      </c>
      <c r="C15" s="28" t="s">
        <v>30</v>
      </c>
      <c r="D15" s="13" t="s">
        <v>14</v>
      </c>
      <c r="E15" s="28" t="s">
        <v>184</v>
      </c>
      <c r="F15" s="52">
        <v>0.028530092592592593</v>
      </c>
      <c r="G15" s="13" t="str">
        <f t="shared" si="0"/>
        <v>4.07/km</v>
      </c>
      <c r="H15" s="22">
        <f t="shared" si="1"/>
        <v>0.003159722222222227</v>
      </c>
      <c r="I15" s="22">
        <f>F15-INDEX($F$5:$F$109,MATCH(D15,$D$5:$D$109,0))</f>
        <v>0.0012037037037037034</v>
      </c>
    </row>
    <row r="16" spans="1:9" s="10" customFormat="1" ht="15" customHeight="1">
      <c r="A16" s="13">
        <v>12</v>
      </c>
      <c r="B16" s="28" t="s">
        <v>95</v>
      </c>
      <c r="C16" s="28" t="s">
        <v>31</v>
      </c>
      <c r="D16" s="13" t="s">
        <v>14</v>
      </c>
      <c r="E16" s="28" t="s">
        <v>168</v>
      </c>
      <c r="F16" s="52">
        <v>0.028819444444444443</v>
      </c>
      <c r="G16" s="13" t="str">
        <f t="shared" si="0"/>
        <v>4.09/km</v>
      </c>
      <c r="H16" s="22">
        <f t="shared" si="1"/>
        <v>0.0034490740740740766</v>
      </c>
      <c r="I16" s="22">
        <f>F16-INDEX($F$5:$F$109,MATCH(D16,$D$5:$D$109,0))</f>
        <v>0.001493055555555553</v>
      </c>
    </row>
    <row r="17" spans="1:9" s="10" customFormat="1" ht="15" customHeight="1">
      <c r="A17" s="13">
        <v>13</v>
      </c>
      <c r="B17" s="28" t="s">
        <v>185</v>
      </c>
      <c r="C17" s="28" t="s">
        <v>28</v>
      </c>
      <c r="D17" s="13" t="s">
        <v>16</v>
      </c>
      <c r="E17" s="28" t="s">
        <v>186</v>
      </c>
      <c r="F17" s="52">
        <v>0.029305555555555557</v>
      </c>
      <c r="G17" s="13" t="str">
        <f t="shared" si="0"/>
        <v>4.13/km</v>
      </c>
      <c r="H17" s="22">
        <f t="shared" si="1"/>
        <v>0.003935185185185191</v>
      </c>
      <c r="I17" s="22">
        <f>F17-INDEX($F$5:$F$109,MATCH(D17,$D$5:$D$109,0))</f>
        <v>0</v>
      </c>
    </row>
    <row r="18" spans="1:9" s="10" customFormat="1" ht="15" customHeight="1">
      <c r="A18" s="13">
        <v>14</v>
      </c>
      <c r="B18" s="28" t="s">
        <v>43</v>
      </c>
      <c r="C18" s="28" t="s">
        <v>44</v>
      </c>
      <c r="D18" s="13" t="s">
        <v>15</v>
      </c>
      <c r="E18" s="28" t="s">
        <v>187</v>
      </c>
      <c r="F18" s="52">
        <v>0.029652777777777778</v>
      </c>
      <c r="G18" s="13" t="str">
        <f t="shared" si="0"/>
        <v>4.16/km</v>
      </c>
      <c r="H18" s="22">
        <f t="shared" si="1"/>
        <v>0.004282407407407412</v>
      </c>
      <c r="I18" s="22">
        <f>F18-INDEX($F$5:$F$109,MATCH(D18,$D$5:$D$109,0))</f>
        <v>0.004178240740740743</v>
      </c>
    </row>
    <row r="19" spans="1:9" s="10" customFormat="1" ht="15" customHeight="1">
      <c r="A19" s="13">
        <v>15</v>
      </c>
      <c r="B19" s="28" t="s">
        <v>134</v>
      </c>
      <c r="C19" s="28" t="s">
        <v>30</v>
      </c>
      <c r="D19" s="13" t="s">
        <v>14</v>
      </c>
      <c r="E19" s="28" t="s">
        <v>168</v>
      </c>
      <c r="F19" s="52">
        <v>0.030046296296296297</v>
      </c>
      <c r="G19" s="13" t="str">
        <f t="shared" si="0"/>
        <v>4.20/km</v>
      </c>
      <c r="H19" s="22">
        <f t="shared" si="1"/>
        <v>0.004675925925925931</v>
      </c>
      <c r="I19" s="22">
        <f>F19-INDEX($F$5:$F$109,MATCH(D19,$D$5:$D$109,0))</f>
        <v>0.002719907407407407</v>
      </c>
    </row>
    <row r="20" spans="1:9" s="10" customFormat="1" ht="15" customHeight="1">
      <c r="A20" s="23">
        <v>16</v>
      </c>
      <c r="B20" s="29" t="s">
        <v>105</v>
      </c>
      <c r="C20" s="29" t="s">
        <v>59</v>
      </c>
      <c r="D20" s="23" t="s">
        <v>40</v>
      </c>
      <c r="E20" s="29" t="s">
        <v>22</v>
      </c>
      <c r="F20" s="54">
        <v>0.03037037037037037</v>
      </c>
      <c r="G20" s="23" t="str">
        <f t="shared" si="0"/>
        <v>4.22/km</v>
      </c>
      <c r="H20" s="24">
        <f t="shared" si="1"/>
        <v>0.0050000000000000044</v>
      </c>
      <c r="I20" s="24">
        <f>F20-INDEX($F$5:$F$109,MATCH(D20,$D$5:$D$109,0))</f>
        <v>0</v>
      </c>
    </row>
    <row r="21" spans="1:9" ht="15" customHeight="1">
      <c r="A21" s="13">
        <v>17</v>
      </c>
      <c r="B21" s="28" t="s">
        <v>188</v>
      </c>
      <c r="C21" s="28" t="s">
        <v>189</v>
      </c>
      <c r="D21" s="13" t="s">
        <v>16</v>
      </c>
      <c r="E21" s="28" t="s">
        <v>168</v>
      </c>
      <c r="F21" s="52">
        <v>0.030428240740740742</v>
      </c>
      <c r="G21" s="13" t="str">
        <f t="shared" si="0"/>
        <v>4.23/km</v>
      </c>
      <c r="H21" s="22">
        <f t="shared" si="1"/>
        <v>0.005057870370370376</v>
      </c>
      <c r="I21" s="22">
        <f>F21-INDEX($F$5:$F$109,MATCH(D21,$D$5:$D$109,0))</f>
        <v>0.001122685185185185</v>
      </c>
    </row>
    <row r="22" spans="1:9" ht="15" customHeight="1">
      <c r="A22" s="13">
        <v>18</v>
      </c>
      <c r="B22" s="28" t="s">
        <v>91</v>
      </c>
      <c r="C22" s="28" t="s">
        <v>23</v>
      </c>
      <c r="D22" s="13" t="s">
        <v>15</v>
      </c>
      <c r="E22" s="28" t="s">
        <v>190</v>
      </c>
      <c r="F22" s="52">
        <v>0.03072916666666667</v>
      </c>
      <c r="G22" s="13" t="str">
        <f aca="true" t="shared" si="2" ref="G22:G28">TEXT(INT((HOUR(F22)*3600+MINUTE(F22)*60+SECOND(F22))/$I$3/60),"0")&amp;"."&amp;TEXT(MOD((HOUR(F22)*3600+MINUTE(F22)*60+SECOND(F22))/$I$3,60),"00")&amp;"/km"</f>
        <v>4.26/km</v>
      </c>
      <c r="H22" s="22">
        <f aca="true" t="shared" si="3" ref="H22:H28">F22-$F$5</f>
        <v>0.0053587962962963025</v>
      </c>
      <c r="I22" s="22">
        <f>F22-INDEX($F$5:$F$109,MATCH(D22,$D$5:$D$109,0))</f>
        <v>0.005254629629629633</v>
      </c>
    </row>
    <row r="23" spans="1:9" ht="15" customHeight="1">
      <c r="A23" s="13">
        <v>19</v>
      </c>
      <c r="B23" s="28" t="s">
        <v>191</v>
      </c>
      <c r="C23" s="28" t="s">
        <v>62</v>
      </c>
      <c r="D23" s="13" t="s">
        <v>16</v>
      </c>
      <c r="E23" s="28" t="s">
        <v>85</v>
      </c>
      <c r="F23" s="52">
        <v>0.03136574074074074</v>
      </c>
      <c r="G23" s="13" t="str">
        <f t="shared" si="2"/>
        <v>4.31/km</v>
      </c>
      <c r="H23" s="22">
        <f t="shared" si="3"/>
        <v>0.005995370370370377</v>
      </c>
      <c r="I23" s="22">
        <f>F23-INDEX($F$5:$F$109,MATCH(D23,$D$5:$D$109,0))</f>
        <v>0.0020601851851851857</v>
      </c>
    </row>
    <row r="24" spans="1:9" ht="15" customHeight="1">
      <c r="A24" s="13">
        <v>20</v>
      </c>
      <c r="B24" s="28" t="s">
        <v>192</v>
      </c>
      <c r="C24" s="28" t="s">
        <v>24</v>
      </c>
      <c r="D24" s="13" t="s">
        <v>40</v>
      </c>
      <c r="E24" s="28" t="s">
        <v>127</v>
      </c>
      <c r="F24" s="52">
        <v>0.03149305555555556</v>
      </c>
      <c r="G24" s="13" t="str">
        <f t="shared" si="2"/>
        <v>4.32/km</v>
      </c>
      <c r="H24" s="22">
        <f t="shared" si="3"/>
        <v>0.006122685185185193</v>
      </c>
      <c r="I24" s="22">
        <f>F24-INDEX($F$5:$F$109,MATCH(D24,$D$5:$D$109,0))</f>
        <v>0.0011226851851851884</v>
      </c>
    </row>
    <row r="25" spans="1:9" ht="15" customHeight="1">
      <c r="A25" s="13">
        <v>21</v>
      </c>
      <c r="B25" s="28" t="s">
        <v>151</v>
      </c>
      <c r="C25" s="28" t="s">
        <v>27</v>
      </c>
      <c r="D25" s="13" t="s">
        <v>14</v>
      </c>
      <c r="E25" s="28" t="s">
        <v>149</v>
      </c>
      <c r="F25" s="52">
        <v>0.03159722222222222</v>
      </c>
      <c r="G25" s="13" t="str">
        <f t="shared" si="2"/>
        <v>4.33/km</v>
      </c>
      <c r="H25" s="22">
        <f t="shared" si="3"/>
        <v>0.006226851851851855</v>
      </c>
      <c r="I25" s="22">
        <f>F25-INDEX($F$5:$F$109,MATCH(D25,$D$5:$D$109,0))</f>
        <v>0.004270833333333331</v>
      </c>
    </row>
    <row r="26" spans="1:9" ht="15" customHeight="1">
      <c r="A26" s="13">
        <v>22</v>
      </c>
      <c r="B26" s="28" t="s">
        <v>193</v>
      </c>
      <c r="C26" s="28" t="s">
        <v>23</v>
      </c>
      <c r="D26" s="13" t="s">
        <v>11</v>
      </c>
      <c r="E26" s="28" t="s">
        <v>149</v>
      </c>
      <c r="F26" s="52">
        <v>0.03172453703703703</v>
      </c>
      <c r="G26" s="13" t="str">
        <f t="shared" si="2"/>
        <v>4.34/km</v>
      </c>
      <c r="H26" s="22">
        <f t="shared" si="3"/>
        <v>0.006354166666666664</v>
      </c>
      <c r="I26" s="22">
        <f>F26-INDEX($F$5:$F$109,MATCH(D26,$D$5:$D$109,0))</f>
        <v>0</v>
      </c>
    </row>
    <row r="27" spans="1:9" ht="15" customHeight="1">
      <c r="A27" s="13">
        <v>23</v>
      </c>
      <c r="B27" s="28" t="s">
        <v>97</v>
      </c>
      <c r="C27" s="28" t="s">
        <v>23</v>
      </c>
      <c r="D27" s="13" t="s">
        <v>15</v>
      </c>
      <c r="E27" s="28" t="s">
        <v>194</v>
      </c>
      <c r="F27" s="52">
        <v>0.03179398148148148</v>
      </c>
      <c r="G27" s="13" t="str">
        <f t="shared" si="2"/>
        <v>4.35/km</v>
      </c>
      <c r="H27" s="22">
        <f t="shared" si="3"/>
        <v>0.006423611111111113</v>
      </c>
      <c r="I27" s="22">
        <f>F27-INDEX($F$5:$F$109,MATCH(D27,$D$5:$D$109,0))</f>
        <v>0.0063194444444444435</v>
      </c>
    </row>
    <row r="28" spans="1:9" ht="15" customHeight="1">
      <c r="A28" s="13">
        <v>24</v>
      </c>
      <c r="B28" s="28" t="s">
        <v>136</v>
      </c>
      <c r="C28" s="28" t="s">
        <v>20</v>
      </c>
      <c r="D28" s="13" t="s">
        <v>15</v>
      </c>
      <c r="E28" s="28" t="s">
        <v>167</v>
      </c>
      <c r="F28" s="52">
        <v>0.03189814814814815</v>
      </c>
      <c r="G28" s="13" t="str">
        <f t="shared" si="2"/>
        <v>4.36/km</v>
      </c>
      <c r="H28" s="22">
        <f t="shared" si="3"/>
        <v>0.006527777777777782</v>
      </c>
      <c r="I28" s="22">
        <f>F28-INDEX($F$5:$F$109,MATCH(D28,$D$5:$D$109,0))</f>
        <v>0.006423611111111113</v>
      </c>
    </row>
    <row r="29" spans="1:9" ht="15.75">
      <c r="A29" s="13">
        <v>25</v>
      </c>
      <c r="B29" s="28" t="s">
        <v>195</v>
      </c>
      <c r="C29" s="28" t="s">
        <v>61</v>
      </c>
      <c r="D29" s="13" t="s">
        <v>13</v>
      </c>
      <c r="E29" s="28" t="s">
        <v>127</v>
      </c>
      <c r="F29" s="52">
        <v>0.0319212962962963</v>
      </c>
      <c r="G29" s="13" t="str">
        <f aca="true" t="shared" si="4" ref="G29:G92">TEXT(INT((HOUR(F29)*3600+MINUTE(F29)*60+SECOND(F29))/$I$3/60),"0")&amp;"."&amp;TEXT(MOD((HOUR(F29)*3600+MINUTE(F29)*60+SECOND(F29))/$I$3,60),"00")&amp;"/km"</f>
        <v>4.36/km</v>
      </c>
      <c r="H29" s="22">
        <f aca="true" t="shared" si="5" ref="H29:H92">F29-$F$5</f>
        <v>0.006550925925925936</v>
      </c>
      <c r="I29" s="22">
        <f>F29-INDEX($F$5:$F$109,MATCH(D29,$D$5:$D$109,0))</f>
        <v>0</v>
      </c>
    </row>
    <row r="30" spans="1:9" ht="15.75">
      <c r="A30" s="13">
        <v>26</v>
      </c>
      <c r="B30" s="28" t="s">
        <v>150</v>
      </c>
      <c r="C30" s="28" t="s">
        <v>24</v>
      </c>
      <c r="D30" s="13" t="s">
        <v>13</v>
      </c>
      <c r="E30" s="28" t="s">
        <v>196</v>
      </c>
      <c r="F30" s="52">
        <v>0.03194444444444445</v>
      </c>
      <c r="G30" s="13" t="str">
        <f t="shared" si="4"/>
        <v>4.36/km</v>
      </c>
      <c r="H30" s="22">
        <f t="shared" si="5"/>
        <v>0.006574074074074083</v>
      </c>
      <c r="I30" s="22">
        <f>F30-INDEX($F$5:$F$109,MATCH(D30,$D$5:$D$109,0))</f>
        <v>2.314814814814714E-05</v>
      </c>
    </row>
    <row r="31" spans="1:9" ht="15.75">
      <c r="A31" s="13">
        <v>27</v>
      </c>
      <c r="B31" s="28" t="s">
        <v>96</v>
      </c>
      <c r="C31" s="28" t="s">
        <v>41</v>
      </c>
      <c r="D31" s="13" t="s">
        <v>40</v>
      </c>
      <c r="E31" s="28" t="s">
        <v>149</v>
      </c>
      <c r="F31" s="52">
        <v>0.03293981481481481</v>
      </c>
      <c r="G31" s="13" t="str">
        <f t="shared" si="4"/>
        <v>4.45/km</v>
      </c>
      <c r="H31" s="22">
        <f t="shared" si="5"/>
        <v>0.007569444444444445</v>
      </c>
      <c r="I31" s="22">
        <f>F31-INDEX($F$5:$F$109,MATCH(D31,$D$5:$D$109,0))</f>
        <v>0.00256944444444444</v>
      </c>
    </row>
    <row r="32" spans="1:9" ht="15.75">
      <c r="A32" s="13">
        <v>28</v>
      </c>
      <c r="B32" s="28" t="s">
        <v>148</v>
      </c>
      <c r="C32" s="28" t="s">
        <v>59</v>
      </c>
      <c r="D32" s="13" t="s">
        <v>14</v>
      </c>
      <c r="E32" s="28" t="s">
        <v>149</v>
      </c>
      <c r="F32" s="52">
        <v>0.033796296296296297</v>
      </c>
      <c r="G32" s="13" t="str">
        <f t="shared" si="4"/>
        <v>4.52/km</v>
      </c>
      <c r="H32" s="22">
        <f t="shared" si="5"/>
        <v>0.00842592592592593</v>
      </c>
      <c r="I32" s="22">
        <f>F32-INDEX($F$5:$F$109,MATCH(D32,$D$5:$D$109,0))</f>
        <v>0.006469907407407407</v>
      </c>
    </row>
    <row r="33" spans="1:9" ht="15.75">
      <c r="A33" s="13">
        <v>29</v>
      </c>
      <c r="B33" s="28" t="s">
        <v>108</v>
      </c>
      <c r="C33" s="28" t="s">
        <v>197</v>
      </c>
      <c r="D33" s="13" t="s">
        <v>39</v>
      </c>
      <c r="E33" s="28" t="s">
        <v>168</v>
      </c>
      <c r="F33" s="52">
        <v>0.033888888888888885</v>
      </c>
      <c r="G33" s="13" t="str">
        <f t="shared" si="4"/>
        <v>4.53/km</v>
      </c>
      <c r="H33" s="22">
        <f t="shared" si="5"/>
        <v>0.008518518518518519</v>
      </c>
      <c r="I33" s="22">
        <f>F33-INDEX($F$5:$F$109,MATCH(D33,$D$5:$D$109,0))</f>
        <v>0</v>
      </c>
    </row>
    <row r="34" spans="1:9" ht="15.75">
      <c r="A34" s="13">
        <v>30</v>
      </c>
      <c r="B34" s="28" t="s">
        <v>198</v>
      </c>
      <c r="C34" s="28" t="s">
        <v>199</v>
      </c>
      <c r="D34" s="13" t="s">
        <v>49</v>
      </c>
      <c r="E34" s="28" t="s">
        <v>52</v>
      </c>
      <c r="F34" s="52">
        <v>0.034305555555555554</v>
      </c>
      <c r="G34" s="13" t="str">
        <f t="shared" si="4"/>
        <v>4.56/km</v>
      </c>
      <c r="H34" s="22">
        <f t="shared" si="5"/>
        <v>0.008935185185185188</v>
      </c>
      <c r="I34" s="22">
        <f>F34-INDEX($F$5:$F$109,MATCH(D34,$D$5:$D$109,0))</f>
        <v>0</v>
      </c>
    </row>
    <row r="35" spans="1:9" ht="15.75">
      <c r="A35" s="13">
        <v>31</v>
      </c>
      <c r="B35" s="28" t="s">
        <v>200</v>
      </c>
      <c r="C35" s="28" t="s">
        <v>50</v>
      </c>
      <c r="D35" s="13" t="s">
        <v>14</v>
      </c>
      <c r="E35" s="28" t="s">
        <v>201</v>
      </c>
      <c r="F35" s="52">
        <v>0.034722222222222224</v>
      </c>
      <c r="G35" s="13" t="str">
        <f t="shared" si="4"/>
        <v>5.00/km</v>
      </c>
      <c r="H35" s="22">
        <f t="shared" si="5"/>
        <v>0.009351851851851858</v>
      </c>
      <c r="I35" s="22">
        <f>F35-INDEX($F$5:$F$109,MATCH(D35,$D$5:$D$109,0))</f>
        <v>0.007395833333333334</v>
      </c>
    </row>
    <row r="36" spans="1:9" ht="15.75">
      <c r="A36" s="13">
        <v>32</v>
      </c>
      <c r="B36" s="28" t="s">
        <v>170</v>
      </c>
      <c r="C36" s="28" t="s">
        <v>135</v>
      </c>
      <c r="D36" s="13" t="s">
        <v>46</v>
      </c>
      <c r="E36" s="28" t="s">
        <v>168</v>
      </c>
      <c r="F36" s="52">
        <v>0.03480324074074074</v>
      </c>
      <c r="G36" s="13" t="str">
        <f t="shared" si="4"/>
        <v>5.01/km</v>
      </c>
      <c r="H36" s="22">
        <f t="shared" si="5"/>
        <v>0.009432870370370373</v>
      </c>
      <c r="I36" s="22">
        <f>F36-INDEX($F$5:$F$109,MATCH(D36,$D$5:$D$109,0))</f>
        <v>0</v>
      </c>
    </row>
    <row r="37" spans="1:9" ht="15.75">
      <c r="A37" s="13">
        <v>33</v>
      </c>
      <c r="B37" s="28" t="s">
        <v>57</v>
      </c>
      <c r="C37" s="28" t="s">
        <v>30</v>
      </c>
      <c r="D37" s="13" t="s">
        <v>15</v>
      </c>
      <c r="E37" s="28" t="s">
        <v>127</v>
      </c>
      <c r="F37" s="52">
        <v>0.03490740740740741</v>
      </c>
      <c r="G37" s="13" t="str">
        <f t="shared" si="4"/>
        <v>5.02/km</v>
      </c>
      <c r="H37" s="22">
        <f t="shared" si="5"/>
        <v>0.009537037037037042</v>
      </c>
      <c r="I37" s="22">
        <f>F37-INDEX($F$5:$F$109,MATCH(D37,$D$5:$D$109,0))</f>
        <v>0.009432870370370373</v>
      </c>
    </row>
    <row r="38" spans="1:9" ht="15.75">
      <c r="A38" s="13">
        <v>34</v>
      </c>
      <c r="B38" s="28" t="s">
        <v>107</v>
      </c>
      <c r="C38" s="28" t="s">
        <v>35</v>
      </c>
      <c r="D38" s="13" t="s">
        <v>14</v>
      </c>
      <c r="E38" s="28" t="s">
        <v>149</v>
      </c>
      <c r="F38" s="52">
        <v>0.034942129629629635</v>
      </c>
      <c r="G38" s="13" t="str">
        <f t="shared" si="4"/>
        <v>5.02/km</v>
      </c>
      <c r="H38" s="22">
        <f t="shared" si="5"/>
        <v>0.00957175925925927</v>
      </c>
      <c r="I38" s="22">
        <f>F38-INDEX($F$5:$F$109,MATCH(D38,$D$5:$D$109,0))</f>
        <v>0.007615740740740746</v>
      </c>
    </row>
    <row r="39" spans="1:9" ht="15.75">
      <c r="A39" s="13">
        <v>35</v>
      </c>
      <c r="B39" s="28" t="s">
        <v>152</v>
      </c>
      <c r="C39" s="28" t="s">
        <v>153</v>
      </c>
      <c r="D39" s="13" t="s">
        <v>17</v>
      </c>
      <c r="E39" s="28" t="s">
        <v>149</v>
      </c>
      <c r="F39" s="52">
        <v>0.034942129629629635</v>
      </c>
      <c r="G39" s="13" t="str">
        <f t="shared" si="4"/>
        <v>5.02/km</v>
      </c>
      <c r="H39" s="22">
        <f t="shared" si="5"/>
        <v>0.00957175925925927</v>
      </c>
      <c r="I39" s="22">
        <f>F39-INDEX($F$5:$F$109,MATCH(D39,$D$5:$D$109,0))</f>
        <v>0</v>
      </c>
    </row>
    <row r="40" spans="1:9" ht="15.75">
      <c r="A40" s="13">
        <v>36</v>
      </c>
      <c r="B40" s="28" t="s">
        <v>156</v>
      </c>
      <c r="C40" s="28" t="s">
        <v>54</v>
      </c>
      <c r="D40" s="13" t="s">
        <v>14</v>
      </c>
      <c r="E40" s="28" t="s">
        <v>202</v>
      </c>
      <c r="F40" s="52">
        <v>0.03530092592592592</v>
      </c>
      <c r="G40" s="13" t="str">
        <f t="shared" si="4"/>
        <v>5.05/km</v>
      </c>
      <c r="H40" s="22">
        <f t="shared" si="5"/>
        <v>0.009930555555555557</v>
      </c>
      <c r="I40" s="22">
        <f>F40-INDEX($F$5:$F$109,MATCH(D40,$D$5:$D$109,0))</f>
        <v>0.007974537037037033</v>
      </c>
    </row>
    <row r="41" spans="1:9" ht="15.75">
      <c r="A41" s="13">
        <v>37</v>
      </c>
      <c r="B41" s="28" t="s">
        <v>171</v>
      </c>
      <c r="C41" s="28" t="s">
        <v>48</v>
      </c>
      <c r="D41" s="13" t="s">
        <v>13</v>
      </c>
      <c r="E41" s="28" t="s">
        <v>168</v>
      </c>
      <c r="F41" s="52">
        <v>0.03534722222222222</v>
      </c>
      <c r="G41" s="13" t="str">
        <f t="shared" si="4"/>
        <v>5.05/km</v>
      </c>
      <c r="H41" s="22">
        <f t="shared" si="5"/>
        <v>0.009976851851851851</v>
      </c>
      <c r="I41" s="22">
        <f>F41-INDEX($F$5:$F$109,MATCH(D41,$D$5:$D$109,0))</f>
        <v>0.0034259259259259156</v>
      </c>
    </row>
    <row r="42" spans="1:9" ht="15.75">
      <c r="A42" s="13">
        <v>38</v>
      </c>
      <c r="B42" s="28" t="s">
        <v>203</v>
      </c>
      <c r="C42" s="28" t="s">
        <v>83</v>
      </c>
      <c r="D42" s="13" t="s">
        <v>40</v>
      </c>
      <c r="E42" s="28" t="s">
        <v>127</v>
      </c>
      <c r="F42" s="52">
        <v>0.03543981481481481</v>
      </c>
      <c r="G42" s="13" t="str">
        <f t="shared" si="4"/>
        <v>5.06/km</v>
      </c>
      <c r="H42" s="22">
        <f t="shared" si="5"/>
        <v>0.010069444444444447</v>
      </c>
      <c r="I42" s="22">
        <f>F42-INDEX($F$5:$F$109,MATCH(D42,$D$5:$D$109,0))</f>
        <v>0.005069444444444442</v>
      </c>
    </row>
    <row r="43" spans="1:9" ht="15.75">
      <c r="A43" s="13">
        <v>39</v>
      </c>
      <c r="B43" s="28" t="s">
        <v>25</v>
      </c>
      <c r="C43" s="28" t="s">
        <v>77</v>
      </c>
      <c r="D43" s="13" t="s">
        <v>14</v>
      </c>
      <c r="E43" s="28" t="s">
        <v>75</v>
      </c>
      <c r="F43" s="52">
        <v>0.035486111111111114</v>
      </c>
      <c r="G43" s="13" t="str">
        <f t="shared" si="4"/>
        <v>5.07/km</v>
      </c>
      <c r="H43" s="22">
        <f t="shared" si="5"/>
        <v>0.010115740740740748</v>
      </c>
      <c r="I43" s="22">
        <f>F43-INDEX($F$5:$F$109,MATCH(D43,$D$5:$D$109,0))</f>
        <v>0.008159722222222224</v>
      </c>
    </row>
    <row r="44" spans="1:9" ht="15.75">
      <c r="A44" s="13">
        <v>40</v>
      </c>
      <c r="B44" s="28" t="s">
        <v>118</v>
      </c>
      <c r="C44" s="28" t="s">
        <v>33</v>
      </c>
      <c r="D44" s="13" t="s">
        <v>14</v>
      </c>
      <c r="E44" s="28" t="s">
        <v>167</v>
      </c>
      <c r="F44" s="52">
        <v>0.03552083333333333</v>
      </c>
      <c r="G44" s="13" t="str">
        <f t="shared" si="4"/>
        <v>5.07/km</v>
      </c>
      <c r="H44" s="22">
        <f t="shared" si="5"/>
        <v>0.010150462962962962</v>
      </c>
      <c r="I44" s="22">
        <f>F44-INDEX($F$5:$F$109,MATCH(D44,$D$5:$D$109,0))</f>
        <v>0.008194444444444438</v>
      </c>
    </row>
    <row r="45" spans="1:9" ht="15.75">
      <c r="A45" s="23">
        <v>41</v>
      </c>
      <c r="B45" s="29" t="s">
        <v>114</v>
      </c>
      <c r="C45" s="29" t="s">
        <v>33</v>
      </c>
      <c r="D45" s="23" t="s">
        <v>15</v>
      </c>
      <c r="E45" s="29" t="s">
        <v>22</v>
      </c>
      <c r="F45" s="54">
        <v>0.035555555555555556</v>
      </c>
      <c r="G45" s="23" t="str">
        <f t="shared" si="4"/>
        <v>5.07/km</v>
      </c>
      <c r="H45" s="24">
        <f t="shared" si="5"/>
        <v>0.01018518518518519</v>
      </c>
      <c r="I45" s="24">
        <f>F45-INDEX($F$5:$F$109,MATCH(D45,$D$5:$D$109,0))</f>
        <v>0.01008101851851852</v>
      </c>
    </row>
    <row r="46" spans="1:9" ht="15.75">
      <c r="A46" s="13">
        <v>42</v>
      </c>
      <c r="B46" s="28" t="s">
        <v>154</v>
      </c>
      <c r="C46" s="28" t="s">
        <v>21</v>
      </c>
      <c r="D46" s="13" t="s">
        <v>13</v>
      </c>
      <c r="E46" s="28" t="s">
        <v>167</v>
      </c>
      <c r="F46" s="52">
        <v>0.03563657407407408</v>
      </c>
      <c r="G46" s="13" t="str">
        <f t="shared" si="4"/>
        <v>5.08/km</v>
      </c>
      <c r="H46" s="22">
        <f t="shared" si="5"/>
        <v>0.010266203703703711</v>
      </c>
      <c r="I46" s="22">
        <f>F46-INDEX($F$5:$F$109,MATCH(D46,$D$5:$D$109,0))</f>
        <v>0.0037152777777777757</v>
      </c>
    </row>
    <row r="47" spans="1:9" ht="15.75">
      <c r="A47" s="13">
        <v>43</v>
      </c>
      <c r="B47" s="28" t="s">
        <v>79</v>
      </c>
      <c r="C47" s="28" t="s">
        <v>27</v>
      </c>
      <c r="D47" s="13" t="s">
        <v>40</v>
      </c>
      <c r="E47" s="28" t="s">
        <v>127</v>
      </c>
      <c r="F47" s="52">
        <v>0.03571759259259259</v>
      </c>
      <c r="G47" s="13" t="str">
        <f t="shared" si="4"/>
        <v>5.09/km</v>
      </c>
      <c r="H47" s="22">
        <f t="shared" si="5"/>
        <v>0.010347222222222226</v>
      </c>
      <c r="I47" s="22">
        <f>F47-INDEX($F$5:$F$109,MATCH(D47,$D$5:$D$109,0))</f>
        <v>0.005347222222222222</v>
      </c>
    </row>
    <row r="48" spans="1:9" ht="15.75">
      <c r="A48" s="23">
        <v>44</v>
      </c>
      <c r="B48" s="29" t="s">
        <v>124</v>
      </c>
      <c r="C48" s="29" t="s">
        <v>18</v>
      </c>
      <c r="D48" s="23" t="s">
        <v>15</v>
      </c>
      <c r="E48" s="29" t="s">
        <v>22</v>
      </c>
      <c r="F48" s="54">
        <v>0.03597222222222222</v>
      </c>
      <c r="G48" s="23" t="str">
        <f t="shared" si="4"/>
        <v>5.11/km</v>
      </c>
      <c r="H48" s="24">
        <f t="shared" si="5"/>
        <v>0.010601851851851852</v>
      </c>
      <c r="I48" s="24">
        <f>F48-INDEX($F$5:$F$109,MATCH(D48,$D$5:$D$109,0))</f>
        <v>0.010497685185185183</v>
      </c>
    </row>
    <row r="49" spans="1:9" ht="15.75">
      <c r="A49" s="13">
        <v>45</v>
      </c>
      <c r="B49" s="28" t="s">
        <v>204</v>
      </c>
      <c r="C49" s="28" t="s">
        <v>110</v>
      </c>
      <c r="D49" s="13" t="s">
        <v>16</v>
      </c>
      <c r="E49" s="28" t="s">
        <v>149</v>
      </c>
      <c r="F49" s="52">
        <v>0.03613425925925926</v>
      </c>
      <c r="G49" s="13" t="str">
        <f t="shared" si="4"/>
        <v>5.12/km</v>
      </c>
      <c r="H49" s="22">
        <f t="shared" si="5"/>
        <v>0.010763888888888896</v>
      </c>
      <c r="I49" s="22">
        <f>F49-INDEX($F$5:$F$109,MATCH(D49,$D$5:$D$109,0))</f>
        <v>0.006828703703703705</v>
      </c>
    </row>
    <row r="50" spans="1:9" ht="15.75">
      <c r="A50" s="13">
        <v>46</v>
      </c>
      <c r="B50" s="28" t="s">
        <v>205</v>
      </c>
      <c r="C50" s="28" t="s">
        <v>50</v>
      </c>
      <c r="D50" s="13" t="s">
        <v>14</v>
      </c>
      <c r="E50" s="28" t="s">
        <v>149</v>
      </c>
      <c r="F50" s="52">
        <v>0.03615740740740741</v>
      </c>
      <c r="G50" s="13" t="str">
        <f t="shared" si="4"/>
        <v>5.12/km</v>
      </c>
      <c r="H50" s="22">
        <f t="shared" si="5"/>
        <v>0.010787037037037043</v>
      </c>
      <c r="I50" s="22">
        <f>F50-INDEX($F$5:$F$109,MATCH(D50,$D$5:$D$109,0))</f>
        <v>0.00883101851851852</v>
      </c>
    </row>
    <row r="51" spans="1:9" ht="15.75">
      <c r="A51" s="13">
        <v>47</v>
      </c>
      <c r="B51" s="28" t="s">
        <v>157</v>
      </c>
      <c r="C51" s="28" t="s">
        <v>48</v>
      </c>
      <c r="D51" s="13" t="s">
        <v>40</v>
      </c>
      <c r="E51" s="28" t="s">
        <v>167</v>
      </c>
      <c r="F51" s="52">
        <v>0.03636574074074074</v>
      </c>
      <c r="G51" s="13" t="str">
        <f t="shared" si="4"/>
        <v>5.14/km</v>
      </c>
      <c r="H51" s="22">
        <f t="shared" si="5"/>
        <v>0.010995370370370374</v>
      </c>
      <c r="I51" s="22">
        <f>F51-INDEX($F$5:$F$109,MATCH(D51,$D$5:$D$109,0))</f>
        <v>0.00599537037037037</v>
      </c>
    </row>
    <row r="52" spans="1:9" ht="15.75">
      <c r="A52" s="13">
        <v>48</v>
      </c>
      <c r="B52" s="28" t="s">
        <v>65</v>
      </c>
      <c r="C52" s="28" t="s">
        <v>155</v>
      </c>
      <c r="D52" s="13" t="s">
        <v>40</v>
      </c>
      <c r="E52" s="28" t="s">
        <v>127</v>
      </c>
      <c r="F52" s="52">
        <v>0.03638888888888889</v>
      </c>
      <c r="G52" s="13" t="str">
        <f t="shared" si="4"/>
        <v>5.14/km</v>
      </c>
      <c r="H52" s="22">
        <f t="shared" si="5"/>
        <v>0.011018518518518521</v>
      </c>
      <c r="I52" s="22">
        <f>F52-INDEX($F$5:$F$109,MATCH(D52,$D$5:$D$109,0))</f>
        <v>0.006018518518518517</v>
      </c>
    </row>
    <row r="53" spans="1:9" ht="15.75">
      <c r="A53" s="13">
        <v>49</v>
      </c>
      <c r="B53" s="28" t="s">
        <v>206</v>
      </c>
      <c r="C53" s="28" t="s">
        <v>70</v>
      </c>
      <c r="D53" s="13" t="s">
        <v>42</v>
      </c>
      <c r="E53" s="28" t="s">
        <v>52</v>
      </c>
      <c r="F53" s="52">
        <v>0.03674768518518518</v>
      </c>
      <c r="G53" s="13" t="str">
        <f t="shared" si="4"/>
        <v>5.18/km</v>
      </c>
      <c r="H53" s="22">
        <f t="shared" si="5"/>
        <v>0.011377314814814816</v>
      </c>
      <c r="I53" s="22">
        <f>F53-INDEX($F$5:$F$109,MATCH(D53,$D$5:$D$109,0))</f>
        <v>0.009212962962962961</v>
      </c>
    </row>
    <row r="54" spans="1:9" ht="15.75">
      <c r="A54" s="13">
        <v>50</v>
      </c>
      <c r="B54" s="28" t="s">
        <v>207</v>
      </c>
      <c r="C54" s="28" t="s">
        <v>55</v>
      </c>
      <c r="D54" s="13" t="s">
        <v>15</v>
      </c>
      <c r="E54" s="28" t="s">
        <v>149</v>
      </c>
      <c r="F54" s="52">
        <v>0.03679398148148148</v>
      </c>
      <c r="G54" s="13" t="str">
        <f t="shared" si="4"/>
        <v>5.18/km</v>
      </c>
      <c r="H54" s="22">
        <f t="shared" si="5"/>
        <v>0.011423611111111117</v>
      </c>
      <c r="I54" s="22">
        <f>F54-INDEX($F$5:$F$109,MATCH(D54,$D$5:$D$109,0))</f>
        <v>0.011319444444444448</v>
      </c>
    </row>
    <row r="55" spans="1:9" ht="15.75">
      <c r="A55" s="13">
        <v>51</v>
      </c>
      <c r="B55" s="28" t="s">
        <v>123</v>
      </c>
      <c r="C55" s="28" t="s">
        <v>37</v>
      </c>
      <c r="D55" s="13" t="s">
        <v>13</v>
      </c>
      <c r="E55" s="28" t="s">
        <v>167</v>
      </c>
      <c r="F55" s="52">
        <v>0.03692129629629629</v>
      </c>
      <c r="G55" s="13" t="str">
        <f t="shared" si="4"/>
        <v>5.19/km</v>
      </c>
      <c r="H55" s="22">
        <f t="shared" si="5"/>
        <v>0.011550925925925926</v>
      </c>
      <c r="I55" s="22">
        <f>F55-INDEX($F$5:$F$109,MATCH(D55,$D$5:$D$109,0))</f>
        <v>0.0049999999999999906</v>
      </c>
    </row>
    <row r="56" spans="1:9" ht="15.75">
      <c r="A56" s="13">
        <v>52</v>
      </c>
      <c r="B56" s="28" t="s">
        <v>126</v>
      </c>
      <c r="C56" s="28" t="s">
        <v>45</v>
      </c>
      <c r="D56" s="13" t="s">
        <v>15</v>
      </c>
      <c r="E56" s="28" t="s">
        <v>169</v>
      </c>
      <c r="F56" s="52">
        <v>0.036967592592592594</v>
      </c>
      <c r="G56" s="13" t="str">
        <f t="shared" si="4"/>
        <v>5.19/km</v>
      </c>
      <c r="H56" s="22">
        <f t="shared" si="5"/>
        <v>0.011597222222222228</v>
      </c>
      <c r="I56" s="22">
        <f>F56-INDEX($F$5:$F$109,MATCH(D56,$D$5:$D$109,0))</f>
        <v>0.011493055555555558</v>
      </c>
    </row>
    <row r="57" spans="1:9" ht="15.75">
      <c r="A57" s="13">
        <v>53</v>
      </c>
      <c r="B57" s="28" t="s">
        <v>208</v>
      </c>
      <c r="C57" s="28" t="s">
        <v>34</v>
      </c>
      <c r="D57" s="13" t="s">
        <v>14</v>
      </c>
      <c r="E57" s="28" t="s">
        <v>149</v>
      </c>
      <c r="F57" s="52">
        <v>0.037002314814814814</v>
      </c>
      <c r="G57" s="13" t="str">
        <f t="shared" si="4"/>
        <v>5.20/km</v>
      </c>
      <c r="H57" s="22">
        <f t="shared" si="5"/>
        <v>0.011631944444444448</v>
      </c>
      <c r="I57" s="22">
        <f>F57-INDEX($F$5:$F$109,MATCH(D57,$D$5:$D$109,0))</f>
        <v>0.009675925925925925</v>
      </c>
    </row>
    <row r="58" spans="1:9" ht="15.75">
      <c r="A58" s="13">
        <v>54</v>
      </c>
      <c r="B58" s="28" t="s">
        <v>209</v>
      </c>
      <c r="C58" s="28" t="s">
        <v>161</v>
      </c>
      <c r="D58" s="13" t="s">
        <v>13</v>
      </c>
      <c r="E58" s="28" t="s">
        <v>149</v>
      </c>
      <c r="F58" s="52">
        <v>0.037314814814814815</v>
      </c>
      <c r="G58" s="13" t="str">
        <f t="shared" si="4"/>
        <v>5.22/km</v>
      </c>
      <c r="H58" s="22">
        <f t="shared" si="5"/>
        <v>0.011944444444444448</v>
      </c>
      <c r="I58" s="22">
        <f>F58-INDEX($F$5:$F$109,MATCH(D58,$D$5:$D$109,0))</f>
        <v>0.005393518518518513</v>
      </c>
    </row>
    <row r="59" spans="1:9" ht="15.75">
      <c r="A59" s="13">
        <v>55</v>
      </c>
      <c r="B59" s="28" t="s">
        <v>159</v>
      </c>
      <c r="C59" s="28" t="s">
        <v>31</v>
      </c>
      <c r="D59" s="13" t="s">
        <v>40</v>
      </c>
      <c r="E59" s="28" t="s">
        <v>167</v>
      </c>
      <c r="F59" s="52">
        <v>0.03738425925925926</v>
      </c>
      <c r="G59" s="13" t="str">
        <f t="shared" si="4"/>
        <v>5.23/km</v>
      </c>
      <c r="H59" s="22">
        <f t="shared" si="5"/>
        <v>0.012013888888888897</v>
      </c>
      <c r="I59" s="22">
        <f>F59-INDEX($F$5:$F$109,MATCH(D59,$D$5:$D$109,0))</f>
        <v>0.007013888888888892</v>
      </c>
    </row>
    <row r="60" spans="1:9" ht="15.75">
      <c r="A60" s="13">
        <v>56</v>
      </c>
      <c r="B60" s="28" t="s">
        <v>109</v>
      </c>
      <c r="C60" s="28" t="s">
        <v>76</v>
      </c>
      <c r="D60" s="13" t="s">
        <v>15</v>
      </c>
      <c r="E60" s="28" t="s">
        <v>210</v>
      </c>
      <c r="F60" s="52">
        <v>0.03743055555555556</v>
      </c>
      <c r="G60" s="13" t="str">
        <f t="shared" si="4"/>
        <v>5.23/km</v>
      </c>
      <c r="H60" s="22">
        <f t="shared" si="5"/>
        <v>0.012060185185185191</v>
      </c>
      <c r="I60" s="22">
        <f>F60-INDEX($F$5:$F$109,MATCH(D60,$D$5:$D$109,0))</f>
        <v>0.011956018518518522</v>
      </c>
    </row>
    <row r="61" spans="1:9" ht="15.75">
      <c r="A61" s="13">
        <v>57</v>
      </c>
      <c r="B61" s="28" t="s">
        <v>211</v>
      </c>
      <c r="C61" s="28" t="s">
        <v>212</v>
      </c>
      <c r="D61" s="13" t="s">
        <v>40</v>
      </c>
      <c r="E61" s="28" t="s">
        <v>168</v>
      </c>
      <c r="F61" s="52">
        <v>0.037442129629629624</v>
      </c>
      <c r="G61" s="13" t="str">
        <f t="shared" si="4"/>
        <v>5.24/km</v>
      </c>
      <c r="H61" s="22">
        <f t="shared" si="5"/>
        <v>0.012071759259259258</v>
      </c>
      <c r="I61" s="22">
        <f>F61-INDEX($F$5:$F$109,MATCH(D61,$D$5:$D$109,0))</f>
        <v>0.007071759259259253</v>
      </c>
    </row>
    <row r="62" spans="1:9" ht="15.75">
      <c r="A62" s="13">
        <v>58</v>
      </c>
      <c r="B62" s="28" t="s">
        <v>213</v>
      </c>
      <c r="C62" s="28" t="s">
        <v>47</v>
      </c>
      <c r="D62" s="13" t="s">
        <v>15</v>
      </c>
      <c r="E62" s="28" t="s">
        <v>149</v>
      </c>
      <c r="F62" s="52">
        <v>0.03760416666666667</v>
      </c>
      <c r="G62" s="13" t="str">
        <f t="shared" si="4"/>
        <v>5.25/km</v>
      </c>
      <c r="H62" s="22">
        <f t="shared" si="5"/>
        <v>0.012233796296296302</v>
      </c>
      <c r="I62" s="22">
        <f>F62-INDEX($F$5:$F$109,MATCH(D62,$D$5:$D$109,0))</f>
        <v>0.012129629629629633</v>
      </c>
    </row>
    <row r="63" spans="1:9" ht="15.75">
      <c r="A63" s="13">
        <v>59</v>
      </c>
      <c r="B63" s="28" t="s">
        <v>100</v>
      </c>
      <c r="C63" s="28" t="s">
        <v>87</v>
      </c>
      <c r="D63" s="13" t="s">
        <v>12</v>
      </c>
      <c r="E63" s="28" t="s">
        <v>210</v>
      </c>
      <c r="F63" s="52">
        <v>0.03782407407407407</v>
      </c>
      <c r="G63" s="13" t="str">
        <f t="shared" si="4"/>
        <v>5.27/km</v>
      </c>
      <c r="H63" s="22">
        <f t="shared" si="5"/>
        <v>0.012453703703703706</v>
      </c>
      <c r="I63" s="22">
        <f>F63-INDEX($F$5:$F$109,MATCH(D63,$D$5:$D$109,0))</f>
        <v>0.012453703703703706</v>
      </c>
    </row>
    <row r="64" spans="1:9" ht="15.75">
      <c r="A64" s="13">
        <v>60</v>
      </c>
      <c r="B64" s="28" t="s">
        <v>147</v>
      </c>
      <c r="C64" s="28" t="s">
        <v>38</v>
      </c>
      <c r="D64" s="13" t="s">
        <v>39</v>
      </c>
      <c r="E64" s="28" t="s">
        <v>149</v>
      </c>
      <c r="F64" s="52">
        <v>0.037986111111111116</v>
      </c>
      <c r="G64" s="13" t="str">
        <f t="shared" si="4"/>
        <v>5.28/km</v>
      </c>
      <c r="H64" s="22">
        <f t="shared" si="5"/>
        <v>0.01261574074074075</v>
      </c>
      <c r="I64" s="22">
        <f>F64-INDEX($F$5:$F$109,MATCH(D64,$D$5:$D$109,0))</f>
        <v>0.004097222222222231</v>
      </c>
    </row>
    <row r="65" spans="1:9" ht="15.75">
      <c r="A65" s="13">
        <v>61</v>
      </c>
      <c r="B65" s="28" t="s">
        <v>119</v>
      </c>
      <c r="C65" s="28" t="s">
        <v>93</v>
      </c>
      <c r="D65" s="13" t="s">
        <v>67</v>
      </c>
      <c r="E65" s="28" t="s">
        <v>127</v>
      </c>
      <c r="F65" s="52">
        <v>0.03844907407407407</v>
      </c>
      <c r="G65" s="13" t="str">
        <f t="shared" si="4"/>
        <v>5.32/km</v>
      </c>
      <c r="H65" s="22">
        <f t="shared" si="5"/>
        <v>0.013078703703703707</v>
      </c>
      <c r="I65" s="22">
        <f>F65-INDEX($F$5:$F$109,MATCH(D65,$D$5:$D$109,0))</f>
        <v>0</v>
      </c>
    </row>
    <row r="66" spans="1:9" ht="15.75">
      <c r="A66" s="13">
        <v>62</v>
      </c>
      <c r="B66" s="28" t="s">
        <v>122</v>
      </c>
      <c r="C66" s="28" t="s">
        <v>50</v>
      </c>
      <c r="D66" s="13" t="s">
        <v>14</v>
      </c>
      <c r="E66" s="28" t="s">
        <v>149</v>
      </c>
      <c r="F66" s="52">
        <v>0.038564814814814816</v>
      </c>
      <c r="G66" s="13" t="str">
        <f t="shared" si="4"/>
        <v>5.33/km</v>
      </c>
      <c r="H66" s="22">
        <f t="shared" si="5"/>
        <v>0.01319444444444445</v>
      </c>
      <c r="I66" s="22">
        <f>F66-INDEX($F$5:$F$109,MATCH(D66,$D$5:$D$109,0))</f>
        <v>0.011238425925925926</v>
      </c>
    </row>
    <row r="67" spans="1:9" ht="15.75">
      <c r="A67" s="13">
        <v>63</v>
      </c>
      <c r="B67" s="28" t="s">
        <v>115</v>
      </c>
      <c r="C67" s="28" t="s">
        <v>55</v>
      </c>
      <c r="D67" s="13" t="s">
        <v>14</v>
      </c>
      <c r="E67" s="28" t="s">
        <v>149</v>
      </c>
      <c r="F67" s="52">
        <v>0.03868055555555556</v>
      </c>
      <c r="G67" s="13" t="str">
        <f t="shared" si="4"/>
        <v>5.34/km</v>
      </c>
      <c r="H67" s="22">
        <f t="shared" si="5"/>
        <v>0.013310185185185192</v>
      </c>
      <c r="I67" s="22">
        <f>F67-INDEX($F$5:$F$109,MATCH(D67,$D$5:$D$109,0))</f>
        <v>0.011354166666666669</v>
      </c>
    </row>
    <row r="68" spans="1:9" ht="15.75">
      <c r="A68" s="13">
        <v>64</v>
      </c>
      <c r="B68" s="28" t="s">
        <v>118</v>
      </c>
      <c r="C68" s="28" t="s">
        <v>37</v>
      </c>
      <c r="D68" s="13" t="s">
        <v>40</v>
      </c>
      <c r="E68" s="28" t="s">
        <v>167</v>
      </c>
      <c r="F68" s="52">
        <v>0.03876157407407408</v>
      </c>
      <c r="G68" s="13" t="str">
        <f t="shared" si="4"/>
        <v>5.35/km</v>
      </c>
      <c r="H68" s="22">
        <f t="shared" si="5"/>
        <v>0.013391203703703714</v>
      </c>
      <c r="I68" s="22">
        <f>F68-INDEX($F$5:$F$109,MATCH(D68,$D$5:$D$109,0))</f>
        <v>0.00839120370370371</v>
      </c>
    </row>
    <row r="69" spans="1:9" ht="15.75">
      <c r="A69" s="13">
        <v>65</v>
      </c>
      <c r="B69" s="28" t="s">
        <v>66</v>
      </c>
      <c r="C69" s="28" t="s">
        <v>63</v>
      </c>
      <c r="D69" s="13" t="s">
        <v>67</v>
      </c>
      <c r="E69" s="28" t="s">
        <v>19</v>
      </c>
      <c r="F69" s="52">
        <v>0.03902777777777778</v>
      </c>
      <c r="G69" s="13" t="str">
        <f t="shared" si="4"/>
        <v>5.37/km</v>
      </c>
      <c r="H69" s="22">
        <f t="shared" si="5"/>
        <v>0.013657407407407413</v>
      </c>
      <c r="I69" s="22">
        <f>F69-INDEX($F$5:$F$109,MATCH(D69,$D$5:$D$109,0))</f>
        <v>0.0005787037037037063</v>
      </c>
    </row>
    <row r="70" spans="1:9" ht="15.75">
      <c r="A70" s="13">
        <v>66</v>
      </c>
      <c r="B70" s="28" t="s">
        <v>164</v>
      </c>
      <c r="C70" s="28" t="s">
        <v>121</v>
      </c>
      <c r="D70" s="13" t="s">
        <v>46</v>
      </c>
      <c r="E70" s="28" t="s">
        <v>167</v>
      </c>
      <c r="F70" s="52">
        <v>0.0390625</v>
      </c>
      <c r="G70" s="13" t="str">
        <f t="shared" si="4"/>
        <v>5.38/km</v>
      </c>
      <c r="H70" s="22">
        <f t="shared" si="5"/>
        <v>0.013692129629629634</v>
      </c>
      <c r="I70" s="22">
        <f>F70-INDEX($F$5:$F$109,MATCH(D70,$D$5:$D$109,0))</f>
        <v>0.004259259259259261</v>
      </c>
    </row>
    <row r="71" spans="1:9" ht="15.75">
      <c r="A71" s="13">
        <v>67</v>
      </c>
      <c r="B71" s="28" t="s">
        <v>129</v>
      </c>
      <c r="C71" s="28" t="s">
        <v>41</v>
      </c>
      <c r="D71" s="13" t="s">
        <v>16</v>
      </c>
      <c r="E71" s="28" t="s">
        <v>214</v>
      </c>
      <c r="F71" s="52">
        <v>0.03934027777777777</v>
      </c>
      <c r="G71" s="13" t="str">
        <f t="shared" si="4"/>
        <v>5.40/km</v>
      </c>
      <c r="H71" s="22">
        <f t="shared" si="5"/>
        <v>0.013969907407407407</v>
      </c>
      <c r="I71" s="22">
        <f>F71-INDEX($F$5:$F$109,MATCH(D71,$D$5:$D$109,0))</f>
        <v>0.010034722222222216</v>
      </c>
    </row>
    <row r="72" spans="1:9" ht="15.75">
      <c r="A72" s="13">
        <v>68</v>
      </c>
      <c r="B72" s="28" t="s">
        <v>215</v>
      </c>
      <c r="C72" s="28" t="s">
        <v>60</v>
      </c>
      <c r="D72" s="13" t="s">
        <v>11</v>
      </c>
      <c r="E72" s="28" t="s">
        <v>75</v>
      </c>
      <c r="F72" s="52">
        <v>0.03943287037037037</v>
      </c>
      <c r="G72" s="13" t="str">
        <f t="shared" si="4"/>
        <v>5.41/km</v>
      </c>
      <c r="H72" s="22">
        <f t="shared" si="5"/>
        <v>0.014062500000000002</v>
      </c>
      <c r="I72" s="22">
        <f>F72-INDEX($F$5:$F$109,MATCH(D72,$D$5:$D$109,0))</f>
        <v>0.007708333333333338</v>
      </c>
    </row>
    <row r="73" spans="1:9" ht="15.75">
      <c r="A73" s="13">
        <v>69</v>
      </c>
      <c r="B73" s="28" t="s">
        <v>125</v>
      </c>
      <c r="C73" s="28" t="s">
        <v>106</v>
      </c>
      <c r="D73" s="13" t="s">
        <v>39</v>
      </c>
      <c r="E73" s="28" t="s">
        <v>167</v>
      </c>
      <c r="F73" s="52">
        <v>0.039768518518518516</v>
      </c>
      <c r="G73" s="13" t="str">
        <f t="shared" si="4"/>
        <v>5.44/km</v>
      </c>
      <c r="H73" s="22">
        <f t="shared" si="5"/>
        <v>0.01439814814814815</v>
      </c>
      <c r="I73" s="22">
        <f>F73-INDEX($F$5:$F$109,MATCH(D73,$D$5:$D$109,0))</f>
        <v>0.0058796296296296305</v>
      </c>
    </row>
    <row r="74" spans="1:9" ht="15.75">
      <c r="A74" s="13">
        <v>70</v>
      </c>
      <c r="B74" s="28" t="s">
        <v>174</v>
      </c>
      <c r="C74" s="28" t="s">
        <v>36</v>
      </c>
      <c r="D74" s="13" t="s">
        <v>14</v>
      </c>
      <c r="E74" s="28" t="s">
        <v>216</v>
      </c>
      <c r="F74" s="52">
        <v>0.03982638888888889</v>
      </c>
      <c r="G74" s="13" t="str">
        <f t="shared" si="4"/>
        <v>5.44/km</v>
      </c>
      <c r="H74" s="22">
        <f t="shared" si="5"/>
        <v>0.014456018518518524</v>
      </c>
      <c r="I74" s="22">
        <f>F74-INDEX($F$5:$F$109,MATCH(D74,$D$5:$D$109,0))</f>
        <v>0.0125</v>
      </c>
    </row>
    <row r="75" spans="1:9" ht="15.75">
      <c r="A75" s="13">
        <v>71</v>
      </c>
      <c r="B75" s="28" t="s">
        <v>217</v>
      </c>
      <c r="C75" s="28" t="s">
        <v>62</v>
      </c>
      <c r="D75" s="13" t="s">
        <v>40</v>
      </c>
      <c r="E75" s="28" t="s">
        <v>218</v>
      </c>
      <c r="F75" s="52">
        <v>0.040011574074074074</v>
      </c>
      <c r="G75" s="13" t="str">
        <f t="shared" si="4"/>
        <v>5.46/km</v>
      </c>
      <c r="H75" s="22">
        <f t="shared" si="5"/>
        <v>0.014641203703703708</v>
      </c>
      <c r="I75" s="22">
        <f>F75-INDEX($F$5:$F$109,MATCH(D75,$D$5:$D$109,0))</f>
        <v>0.009641203703703704</v>
      </c>
    </row>
    <row r="76" spans="1:9" ht="15.75">
      <c r="A76" s="13">
        <v>72</v>
      </c>
      <c r="B76" s="28" t="s">
        <v>158</v>
      </c>
      <c r="C76" s="28" t="s">
        <v>26</v>
      </c>
      <c r="D76" s="13" t="s">
        <v>16</v>
      </c>
      <c r="E76" s="28" t="s">
        <v>219</v>
      </c>
      <c r="F76" s="52">
        <v>0.04041666666666667</v>
      </c>
      <c r="G76" s="13" t="str">
        <f t="shared" si="4"/>
        <v>5.49/km</v>
      </c>
      <c r="H76" s="22">
        <f t="shared" si="5"/>
        <v>0.015046296296296304</v>
      </c>
      <c r="I76" s="22">
        <f>F76-INDEX($F$5:$F$109,MATCH(D76,$D$5:$D$109,0))</f>
        <v>0.011111111111111113</v>
      </c>
    </row>
    <row r="77" spans="1:9" ht="15.75">
      <c r="A77" s="13">
        <v>73</v>
      </c>
      <c r="B77" s="28" t="s">
        <v>220</v>
      </c>
      <c r="C77" s="28" t="s">
        <v>27</v>
      </c>
      <c r="D77" s="13" t="s">
        <v>11</v>
      </c>
      <c r="E77" s="28" t="s">
        <v>210</v>
      </c>
      <c r="F77" s="52">
        <v>0.04043981481481482</v>
      </c>
      <c r="G77" s="13" t="str">
        <f t="shared" si="4"/>
        <v>5.49/km</v>
      </c>
      <c r="H77" s="22">
        <f t="shared" si="5"/>
        <v>0.015069444444444451</v>
      </c>
      <c r="I77" s="22">
        <f>F77-INDEX($F$5:$F$109,MATCH(D77,$D$5:$D$109,0))</f>
        <v>0.008715277777777787</v>
      </c>
    </row>
    <row r="78" spans="1:9" ht="15.75">
      <c r="A78" s="13">
        <v>74</v>
      </c>
      <c r="B78" s="28" t="s">
        <v>144</v>
      </c>
      <c r="C78" s="28" t="s">
        <v>47</v>
      </c>
      <c r="D78" s="13" t="s">
        <v>40</v>
      </c>
      <c r="E78" s="28" t="s">
        <v>52</v>
      </c>
      <c r="F78" s="52">
        <v>0.04078703703703704</v>
      </c>
      <c r="G78" s="13" t="str">
        <f t="shared" si="4"/>
        <v>5.52/km</v>
      </c>
      <c r="H78" s="22">
        <f t="shared" si="5"/>
        <v>0.015416666666666672</v>
      </c>
      <c r="I78" s="22">
        <f>F78-INDEX($F$5:$F$109,MATCH(D78,$D$5:$D$109,0))</f>
        <v>0.010416666666666668</v>
      </c>
    </row>
    <row r="79" spans="1:9" ht="15.75">
      <c r="A79" s="13">
        <v>75</v>
      </c>
      <c r="B79" s="28" t="s">
        <v>221</v>
      </c>
      <c r="C79" s="28" t="s">
        <v>82</v>
      </c>
      <c r="D79" s="13" t="s">
        <v>15</v>
      </c>
      <c r="E79" s="28" t="s">
        <v>149</v>
      </c>
      <c r="F79" s="52">
        <v>0.04083333333333333</v>
      </c>
      <c r="G79" s="13" t="str">
        <f t="shared" si="4"/>
        <v>5.53/km</v>
      </c>
      <c r="H79" s="22">
        <f t="shared" si="5"/>
        <v>0.015462962962962967</v>
      </c>
      <c r="I79" s="22">
        <f>F79-INDEX($F$5:$F$109,MATCH(D79,$D$5:$D$109,0))</f>
        <v>0.015358796296296297</v>
      </c>
    </row>
    <row r="80" spans="1:9" ht="15.75">
      <c r="A80" s="13">
        <v>76</v>
      </c>
      <c r="B80" s="28" t="s">
        <v>222</v>
      </c>
      <c r="C80" s="28" t="s">
        <v>223</v>
      </c>
      <c r="D80" s="13" t="s">
        <v>16</v>
      </c>
      <c r="E80" s="28" t="s">
        <v>127</v>
      </c>
      <c r="F80" s="52">
        <v>0.041122685185185186</v>
      </c>
      <c r="G80" s="13" t="str">
        <f t="shared" si="4"/>
        <v>5.55/km</v>
      </c>
      <c r="H80" s="22">
        <f t="shared" si="5"/>
        <v>0.01575231481481482</v>
      </c>
      <c r="I80" s="22">
        <f>F80-INDEX($F$5:$F$109,MATCH(D80,$D$5:$D$109,0))</f>
        <v>0.011817129629629629</v>
      </c>
    </row>
    <row r="81" spans="1:9" ht="15.75">
      <c r="A81" s="13">
        <v>77</v>
      </c>
      <c r="B81" s="28" t="s">
        <v>113</v>
      </c>
      <c r="C81" s="28" t="s">
        <v>33</v>
      </c>
      <c r="D81" s="13" t="s">
        <v>16</v>
      </c>
      <c r="E81" s="28" t="s">
        <v>149</v>
      </c>
      <c r="F81" s="52">
        <v>0.04123842592592592</v>
      </c>
      <c r="G81" s="13" t="str">
        <f t="shared" si="4"/>
        <v>5.56/km</v>
      </c>
      <c r="H81" s="22">
        <f t="shared" si="5"/>
        <v>0.015868055555555555</v>
      </c>
      <c r="I81" s="22">
        <f>F81-INDEX($F$5:$F$109,MATCH(D81,$D$5:$D$109,0))</f>
        <v>0.011932870370370365</v>
      </c>
    </row>
    <row r="82" spans="1:9" ht="15.75">
      <c r="A82" s="13">
        <v>78</v>
      </c>
      <c r="B82" s="28" t="s">
        <v>88</v>
      </c>
      <c r="C82" s="28" t="s">
        <v>61</v>
      </c>
      <c r="D82" s="13" t="s">
        <v>40</v>
      </c>
      <c r="E82" s="28" t="s">
        <v>167</v>
      </c>
      <c r="F82" s="52">
        <v>0.041296296296296296</v>
      </c>
      <c r="G82" s="13" t="str">
        <f t="shared" si="4"/>
        <v>5.57/km</v>
      </c>
      <c r="H82" s="22">
        <f t="shared" si="5"/>
        <v>0.01592592592592593</v>
      </c>
      <c r="I82" s="22">
        <f>F82-INDEX($F$5:$F$109,MATCH(D82,$D$5:$D$109,0))</f>
        <v>0.010925925925925926</v>
      </c>
    </row>
    <row r="83" spans="1:9" ht="15.75">
      <c r="A83" s="13">
        <v>79</v>
      </c>
      <c r="B83" s="28" t="s">
        <v>133</v>
      </c>
      <c r="C83" s="28" t="s">
        <v>98</v>
      </c>
      <c r="D83" s="13" t="s">
        <v>16</v>
      </c>
      <c r="E83" s="28" t="s">
        <v>168</v>
      </c>
      <c r="F83" s="52">
        <v>0.041354166666666664</v>
      </c>
      <c r="G83" s="13" t="str">
        <f t="shared" si="4"/>
        <v>5.57/km</v>
      </c>
      <c r="H83" s="22">
        <f t="shared" si="5"/>
        <v>0.015983796296296298</v>
      </c>
      <c r="I83" s="22">
        <f>F83-INDEX($F$5:$F$109,MATCH(D83,$D$5:$D$109,0))</f>
        <v>0.012048611111111107</v>
      </c>
    </row>
    <row r="84" spans="1:9" ht="15.75">
      <c r="A84" s="13">
        <v>80</v>
      </c>
      <c r="B84" s="28" t="s">
        <v>224</v>
      </c>
      <c r="C84" s="28" t="s">
        <v>69</v>
      </c>
      <c r="D84" s="13" t="s">
        <v>13</v>
      </c>
      <c r="E84" s="28" t="s">
        <v>149</v>
      </c>
      <c r="F84" s="52">
        <v>0.041400462962962965</v>
      </c>
      <c r="G84" s="13" t="str">
        <f t="shared" si="4"/>
        <v>5.58/km</v>
      </c>
      <c r="H84" s="22">
        <f t="shared" si="5"/>
        <v>0.0160300925925926</v>
      </c>
      <c r="I84" s="22">
        <f>F84-INDEX($F$5:$F$109,MATCH(D84,$D$5:$D$109,0))</f>
        <v>0.009479166666666664</v>
      </c>
    </row>
    <row r="85" spans="1:9" ht="15.75">
      <c r="A85" s="13">
        <v>81</v>
      </c>
      <c r="B85" s="28" t="s">
        <v>225</v>
      </c>
      <c r="C85" s="28" t="s">
        <v>226</v>
      </c>
      <c r="D85" s="13" t="s">
        <v>39</v>
      </c>
      <c r="E85" s="28" t="s">
        <v>168</v>
      </c>
      <c r="F85" s="52">
        <v>0.04143518518518518</v>
      </c>
      <c r="G85" s="13" t="str">
        <f t="shared" si="4"/>
        <v>5.58/km</v>
      </c>
      <c r="H85" s="22">
        <f t="shared" si="5"/>
        <v>0.016064814814814813</v>
      </c>
      <c r="I85" s="22">
        <f>F85-INDEX($F$5:$F$109,MATCH(D85,$D$5:$D$109,0))</f>
        <v>0.007546296296296294</v>
      </c>
    </row>
    <row r="86" spans="1:9" ht="15.75">
      <c r="A86" s="13">
        <v>82</v>
      </c>
      <c r="B86" s="28" t="s">
        <v>131</v>
      </c>
      <c r="C86" s="28" t="s">
        <v>132</v>
      </c>
      <c r="D86" s="13" t="s">
        <v>42</v>
      </c>
      <c r="E86" s="28" t="s">
        <v>168</v>
      </c>
      <c r="F86" s="52">
        <v>0.04144675925925926</v>
      </c>
      <c r="G86" s="13" t="str">
        <f t="shared" si="4"/>
        <v>5.58/km</v>
      </c>
      <c r="H86" s="22">
        <f t="shared" si="5"/>
        <v>0.016076388888888894</v>
      </c>
      <c r="I86" s="22">
        <f>F86-INDEX($F$5:$F$109,MATCH(D86,$D$5:$D$109,0))</f>
        <v>0.013912037037037039</v>
      </c>
    </row>
    <row r="87" spans="1:9" ht="15.75">
      <c r="A87" s="13">
        <v>83</v>
      </c>
      <c r="B87" s="28" t="s">
        <v>89</v>
      </c>
      <c r="C87" s="28" t="s">
        <v>71</v>
      </c>
      <c r="D87" s="13" t="s">
        <v>14</v>
      </c>
      <c r="E87" s="28" t="s">
        <v>168</v>
      </c>
      <c r="F87" s="52">
        <v>0.04144675925925926</v>
      </c>
      <c r="G87" s="13" t="str">
        <f t="shared" si="4"/>
        <v>5.58/km</v>
      </c>
      <c r="H87" s="22">
        <f t="shared" si="5"/>
        <v>0.016076388888888894</v>
      </c>
      <c r="I87" s="22">
        <f>F87-INDEX($F$5:$F$109,MATCH(D87,$D$5:$D$109,0))</f>
        <v>0.01412037037037037</v>
      </c>
    </row>
    <row r="88" spans="1:9" ht="15.75">
      <c r="A88" s="13">
        <v>84</v>
      </c>
      <c r="B88" s="28" t="s">
        <v>227</v>
      </c>
      <c r="C88" s="28" t="s">
        <v>102</v>
      </c>
      <c r="D88" s="13" t="s">
        <v>40</v>
      </c>
      <c r="E88" s="28"/>
      <c r="F88" s="52">
        <v>0.04145833333333333</v>
      </c>
      <c r="G88" s="13" t="str">
        <f t="shared" si="4"/>
        <v>5.58/km</v>
      </c>
      <c r="H88" s="22">
        <f t="shared" si="5"/>
        <v>0.016087962962962967</v>
      </c>
      <c r="I88" s="22">
        <f>F88-INDEX($F$5:$F$109,MATCH(D88,$D$5:$D$109,0))</f>
        <v>0.011087962962962963</v>
      </c>
    </row>
    <row r="89" spans="1:9" ht="15.75">
      <c r="A89" s="13">
        <v>85</v>
      </c>
      <c r="B89" s="28" t="s">
        <v>228</v>
      </c>
      <c r="C89" s="28" t="s">
        <v>229</v>
      </c>
      <c r="D89" s="13" t="s">
        <v>53</v>
      </c>
      <c r="E89" s="28" t="s">
        <v>168</v>
      </c>
      <c r="F89" s="52">
        <v>0.04164351851851852</v>
      </c>
      <c r="G89" s="13" t="str">
        <f t="shared" si="4"/>
        <v>5.60/km</v>
      </c>
      <c r="H89" s="22">
        <f t="shared" si="5"/>
        <v>0.01627314814814815</v>
      </c>
      <c r="I89" s="22">
        <f>F89-INDEX($F$5:$F$109,MATCH(D89,$D$5:$D$109,0))</f>
        <v>0</v>
      </c>
    </row>
    <row r="90" spans="1:9" ht="15.75">
      <c r="A90" s="13">
        <v>86</v>
      </c>
      <c r="B90" s="28" t="s">
        <v>230</v>
      </c>
      <c r="C90" s="28" t="s">
        <v>27</v>
      </c>
      <c r="D90" s="13" t="s">
        <v>12</v>
      </c>
      <c r="E90" s="28" t="s">
        <v>72</v>
      </c>
      <c r="F90" s="52">
        <v>0.042199074074074076</v>
      </c>
      <c r="G90" s="13" t="str">
        <f t="shared" si="4"/>
        <v>6.05/km</v>
      </c>
      <c r="H90" s="22">
        <f t="shared" si="5"/>
        <v>0.01682870370370371</v>
      </c>
      <c r="I90" s="22">
        <f>F90-INDEX($F$5:$F$109,MATCH(D90,$D$5:$D$109,0))</f>
        <v>0.01682870370370371</v>
      </c>
    </row>
    <row r="91" spans="1:9" ht="15.75">
      <c r="A91" s="13">
        <v>87</v>
      </c>
      <c r="B91" s="28" t="s">
        <v>125</v>
      </c>
      <c r="C91" s="28" t="s">
        <v>101</v>
      </c>
      <c r="D91" s="13" t="s">
        <v>67</v>
      </c>
      <c r="E91" s="28" t="s">
        <v>167</v>
      </c>
      <c r="F91" s="52">
        <v>0.04238425925925926</v>
      </c>
      <c r="G91" s="13" t="str">
        <f t="shared" si="4"/>
        <v>6.06/km</v>
      </c>
      <c r="H91" s="22">
        <f t="shared" si="5"/>
        <v>0.017013888888888894</v>
      </c>
      <c r="I91" s="22">
        <f>F91-INDEX($F$5:$F$109,MATCH(D91,$D$5:$D$109,0))</f>
        <v>0.003935185185185187</v>
      </c>
    </row>
    <row r="92" spans="1:9" ht="15.75">
      <c r="A92" s="13">
        <v>88</v>
      </c>
      <c r="B92" s="28" t="s">
        <v>32</v>
      </c>
      <c r="C92" s="28" t="s">
        <v>111</v>
      </c>
      <c r="D92" s="13" t="s">
        <v>39</v>
      </c>
      <c r="E92" s="28" t="s">
        <v>168</v>
      </c>
      <c r="F92" s="52">
        <v>0.04261574074074074</v>
      </c>
      <c r="G92" s="13" t="str">
        <f t="shared" si="4"/>
        <v>6.08/km</v>
      </c>
      <c r="H92" s="22">
        <f t="shared" si="5"/>
        <v>0.017245370370370373</v>
      </c>
      <c r="I92" s="22">
        <f>F92-INDEX($F$5:$F$109,MATCH(D92,$D$5:$D$109,0))</f>
        <v>0.008726851851851854</v>
      </c>
    </row>
    <row r="93" spans="1:9" ht="15.75">
      <c r="A93" s="13">
        <v>89</v>
      </c>
      <c r="B93" s="28" t="s">
        <v>166</v>
      </c>
      <c r="C93" s="28" t="s">
        <v>56</v>
      </c>
      <c r="D93" s="13" t="s">
        <v>14</v>
      </c>
      <c r="E93" s="28" t="s">
        <v>167</v>
      </c>
      <c r="F93" s="52">
        <v>0.04289351851851852</v>
      </c>
      <c r="G93" s="13" t="str">
        <f aca="true" t="shared" si="6" ref="G93:G109">TEXT(INT((HOUR(F93)*3600+MINUTE(F93)*60+SECOND(F93))/$I$3/60),"0")&amp;"."&amp;TEXT(MOD((HOUR(F93)*3600+MINUTE(F93)*60+SECOND(F93))/$I$3,60),"00")&amp;"/km"</f>
        <v>6.11/km</v>
      </c>
      <c r="H93" s="22">
        <f aca="true" t="shared" si="7" ref="H93:H109">F93-$F$5</f>
        <v>0.017523148148148152</v>
      </c>
      <c r="I93" s="22">
        <f>F93-INDEX($F$5:$F$109,MATCH(D93,$D$5:$D$109,0))</f>
        <v>0.015567129629629629</v>
      </c>
    </row>
    <row r="94" spans="1:9" ht="15.75">
      <c r="A94" s="13">
        <v>90</v>
      </c>
      <c r="B94" s="28" t="s">
        <v>130</v>
      </c>
      <c r="C94" s="28" t="s">
        <v>30</v>
      </c>
      <c r="D94" s="13" t="s">
        <v>40</v>
      </c>
      <c r="E94" s="28" t="s">
        <v>231</v>
      </c>
      <c r="F94" s="52">
        <v>0.043368055555555556</v>
      </c>
      <c r="G94" s="13" t="str">
        <f t="shared" si="6"/>
        <v>6.15/km</v>
      </c>
      <c r="H94" s="22">
        <f t="shared" si="7"/>
        <v>0.01799768518518519</v>
      </c>
      <c r="I94" s="22">
        <f>F94-INDEX($F$5:$F$109,MATCH(D94,$D$5:$D$109,0))</f>
        <v>0.012997685185185185</v>
      </c>
    </row>
    <row r="95" spans="1:9" ht="15.75">
      <c r="A95" s="13">
        <v>91</v>
      </c>
      <c r="B95" s="28" t="s">
        <v>141</v>
      </c>
      <c r="C95" s="28" t="s">
        <v>140</v>
      </c>
      <c r="D95" s="13" t="s">
        <v>53</v>
      </c>
      <c r="E95" s="28" t="s">
        <v>167</v>
      </c>
      <c r="F95" s="52">
        <v>0.04348379629629629</v>
      </c>
      <c r="G95" s="13" t="str">
        <f t="shared" si="6"/>
        <v>6.16/km</v>
      </c>
      <c r="H95" s="22">
        <f t="shared" si="7"/>
        <v>0.018113425925925925</v>
      </c>
      <c r="I95" s="22">
        <f>F95-INDEX($F$5:$F$109,MATCH(D95,$D$5:$D$109,0))</f>
        <v>0.001840277777777774</v>
      </c>
    </row>
    <row r="96" spans="1:9" ht="15.75">
      <c r="A96" s="13">
        <v>92</v>
      </c>
      <c r="B96" s="28" t="s">
        <v>232</v>
      </c>
      <c r="C96" s="28" t="s">
        <v>58</v>
      </c>
      <c r="D96" s="13" t="s">
        <v>46</v>
      </c>
      <c r="E96" s="28" t="s">
        <v>167</v>
      </c>
      <c r="F96" s="52">
        <v>0.04348379629629629</v>
      </c>
      <c r="G96" s="13" t="str">
        <f t="shared" si="6"/>
        <v>6.16/km</v>
      </c>
      <c r="H96" s="22">
        <f t="shared" si="7"/>
        <v>0.018113425925925925</v>
      </c>
      <c r="I96" s="22">
        <f>F96-INDEX($F$5:$F$109,MATCH(D96,$D$5:$D$109,0))</f>
        <v>0.008680555555555552</v>
      </c>
    </row>
    <row r="97" spans="1:9" ht="15.75">
      <c r="A97" s="13">
        <v>93</v>
      </c>
      <c r="B97" s="28" t="s">
        <v>162</v>
      </c>
      <c r="C97" s="28" t="s">
        <v>48</v>
      </c>
      <c r="D97" s="13" t="s">
        <v>13</v>
      </c>
      <c r="E97" s="28" t="s">
        <v>168</v>
      </c>
      <c r="F97" s="52">
        <v>0.044502314814814814</v>
      </c>
      <c r="G97" s="13" t="str">
        <f t="shared" si="6"/>
        <v>6.25/km</v>
      </c>
      <c r="H97" s="22">
        <f t="shared" si="7"/>
        <v>0.019131944444444448</v>
      </c>
      <c r="I97" s="22">
        <f>F97-INDEX($F$5:$F$109,MATCH(D97,$D$5:$D$109,0))</f>
        <v>0.012581018518518512</v>
      </c>
    </row>
    <row r="98" spans="1:9" ht="15.75">
      <c r="A98" s="13">
        <v>94</v>
      </c>
      <c r="B98" s="28" t="s">
        <v>160</v>
      </c>
      <c r="C98" s="28" t="s">
        <v>103</v>
      </c>
      <c r="D98" s="13" t="s">
        <v>16</v>
      </c>
      <c r="E98" s="28" t="s">
        <v>168</v>
      </c>
      <c r="F98" s="52">
        <v>0.04454861111111111</v>
      </c>
      <c r="G98" s="13" t="str">
        <f t="shared" si="6"/>
        <v>6.25/km</v>
      </c>
      <c r="H98" s="22">
        <f t="shared" si="7"/>
        <v>0.019178240740740742</v>
      </c>
      <c r="I98" s="22">
        <f>F98-INDEX($F$5:$F$109,MATCH(D98,$D$5:$D$109,0))</f>
        <v>0.015243055555555551</v>
      </c>
    </row>
    <row r="99" spans="1:9" ht="15.75">
      <c r="A99" s="13">
        <v>95</v>
      </c>
      <c r="B99" s="28" t="s">
        <v>160</v>
      </c>
      <c r="C99" s="28" t="s">
        <v>112</v>
      </c>
      <c r="D99" s="13" t="s">
        <v>13</v>
      </c>
      <c r="E99" s="28" t="s">
        <v>168</v>
      </c>
      <c r="F99" s="52">
        <v>0.04454861111111111</v>
      </c>
      <c r="G99" s="13" t="str">
        <f t="shared" si="6"/>
        <v>6.25/km</v>
      </c>
      <c r="H99" s="22">
        <f t="shared" si="7"/>
        <v>0.019178240740740742</v>
      </c>
      <c r="I99" s="22">
        <f>F99-INDEX($F$5:$F$109,MATCH(D99,$D$5:$D$109,0))</f>
        <v>0.012627314814814806</v>
      </c>
    </row>
    <row r="100" spans="1:9" ht="15.75">
      <c r="A100" s="13">
        <v>96</v>
      </c>
      <c r="B100" s="28" t="s">
        <v>138</v>
      </c>
      <c r="C100" s="28" t="s">
        <v>51</v>
      </c>
      <c r="D100" s="13" t="s">
        <v>14</v>
      </c>
      <c r="E100" s="28" t="s">
        <v>75</v>
      </c>
      <c r="F100" s="52">
        <v>0.044641203703703704</v>
      </c>
      <c r="G100" s="13" t="str">
        <f t="shared" si="6"/>
        <v>6.26/km</v>
      </c>
      <c r="H100" s="22">
        <f t="shared" si="7"/>
        <v>0.019270833333333338</v>
      </c>
      <c r="I100" s="22">
        <f>F100-INDEX($F$5:$F$109,MATCH(D100,$D$5:$D$109,0))</f>
        <v>0.017314814814814814</v>
      </c>
    </row>
    <row r="101" spans="1:9" ht="15.75">
      <c r="A101" s="13">
        <v>97</v>
      </c>
      <c r="B101" s="28" t="s">
        <v>137</v>
      </c>
      <c r="C101" s="28" t="s">
        <v>68</v>
      </c>
      <c r="D101" s="13" t="s">
        <v>49</v>
      </c>
      <c r="E101" s="28" t="s">
        <v>75</v>
      </c>
      <c r="F101" s="52">
        <v>0.044641203703703704</v>
      </c>
      <c r="G101" s="13" t="str">
        <f t="shared" si="6"/>
        <v>6.26/km</v>
      </c>
      <c r="H101" s="22">
        <f t="shared" si="7"/>
        <v>0.019270833333333338</v>
      </c>
      <c r="I101" s="22">
        <f>F101-INDEX($F$5:$F$109,MATCH(D101,$D$5:$D$109,0))</f>
        <v>0.01033564814814815</v>
      </c>
    </row>
    <row r="102" spans="1:9" ht="15.75">
      <c r="A102" s="13">
        <v>98</v>
      </c>
      <c r="B102" s="28" t="s">
        <v>116</v>
      </c>
      <c r="C102" s="28" t="s">
        <v>64</v>
      </c>
      <c r="D102" s="13" t="s">
        <v>46</v>
      </c>
      <c r="E102" s="28" t="s">
        <v>167</v>
      </c>
      <c r="F102" s="52">
        <v>0.04731481481481481</v>
      </c>
      <c r="G102" s="13" t="str">
        <f t="shared" si="6"/>
        <v>6.49/km</v>
      </c>
      <c r="H102" s="22">
        <f t="shared" si="7"/>
        <v>0.021944444444444444</v>
      </c>
      <c r="I102" s="22">
        <f>F102-INDEX($F$5:$F$109,MATCH(D102,$D$5:$D$109,0))</f>
        <v>0.01251157407407407</v>
      </c>
    </row>
    <row r="103" spans="1:9" ht="15.75">
      <c r="A103" s="13">
        <v>99</v>
      </c>
      <c r="B103" s="28" t="s">
        <v>233</v>
      </c>
      <c r="C103" s="28" t="s">
        <v>90</v>
      </c>
      <c r="D103" s="13" t="s">
        <v>40</v>
      </c>
      <c r="E103" s="28" t="s">
        <v>167</v>
      </c>
      <c r="F103" s="52">
        <v>0.04731481481481481</v>
      </c>
      <c r="G103" s="13" t="str">
        <f t="shared" si="6"/>
        <v>6.49/km</v>
      </c>
      <c r="H103" s="22">
        <f t="shared" si="7"/>
        <v>0.021944444444444444</v>
      </c>
      <c r="I103" s="22">
        <f>F103-INDEX($F$5:$F$109,MATCH(D103,$D$5:$D$109,0))</f>
        <v>0.01694444444444444</v>
      </c>
    </row>
    <row r="104" spans="1:9" ht="15.75">
      <c r="A104" s="13">
        <v>100</v>
      </c>
      <c r="B104" s="28" t="s">
        <v>171</v>
      </c>
      <c r="C104" s="28" t="s">
        <v>104</v>
      </c>
      <c r="D104" s="13" t="s">
        <v>17</v>
      </c>
      <c r="E104" s="28" t="s">
        <v>168</v>
      </c>
      <c r="F104" s="52">
        <v>0.048263888888888884</v>
      </c>
      <c r="G104" s="13" t="str">
        <f t="shared" si="6"/>
        <v>6.57/km</v>
      </c>
      <c r="H104" s="22">
        <f t="shared" si="7"/>
        <v>0.022893518518518518</v>
      </c>
      <c r="I104" s="22">
        <f>F104-INDEX($F$5:$F$109,MATCH(D104,$D$5:$D$109,0))</f>
        <v>0.013321759259259248</v>
      </c>
    </row>
    <row r="105" spans="1:9" ht="15.75">
      <c r="A105" s="13">
        <v>101</v>
      </c>
      <c r="B105" s="28" t="s">
        <v>172</v>
      </c>
      <c r="C105" s="28" t="s">
        <v>120</v>
      </c>
      <c r="D105" s="13" t="s">
        <v>49</v>
      </c>
      <c r="E105" s="28" t="s">
        <v>167</v>
      </c>
      <c r="F105" s="52">
        <v>0.04829861111111111</v>
      </c>
      <c r="G105" s="13" t="str">
        <f t="shared" si="6"/>
        <v>6.57/km</v>
      </c>
      <c r="H105" s="22">
        <f t="shared" si="7"/>
        <v>0.022928240740740746</v>
      </c>
      <c r="I105" s="22">
        <f>F105-INDEX($F$5:$F$109,MATCH(D105,$D$5:$D$109,0))</f>
        <v>0.013993055555555557</v>
      </c>
    </row>
    <row r="106" spans="1:9" ht="15.75">
      <c r="A106" s="13">
        <v>102</v>
      </c>
      <c r="B106" s="28" t="s">
        <v>163</v>
      </c>
      <c r="C106" s="28" t="s">
        <v>99</v>
      </c>
      <c r="D106" s="13" t="s">
        <v>39</v>
      </c>
      <c r="E106" s="28" t="s">
        <v>167</v>
      </c>
      <c r="F106" s="52">
        <v>0.04943287037037037</v>
      </c>
      <c r="G106" s="13" t="str">
        <f t="shared" si="6"/>
        <v>7.07/km</v>
      </c>
      <c r="H106" s="22">
        <f t="shared" si="7"/>
        <v>0.024062500000000004</v>
      </c>
      <c r="I106" s="22">
        <f>F106-INDEX($F$5:$F$109,MATCH(D106,$D$5:$D$109,0))</f>
        <v>0.015543981481481485</v>
      </c>
    </row>
    <row r="107" spans="1:9" ht="15.75">
      <c r="A107" s="13">
        <v>103</v>
      </c>
      <c r="B107" s="28" t="s">
        <v>78</v>
      </c>
      <c r="C107" s="28" t="s">
        <v>29</v>
      </c>
      <c r="D107" s="13" t="s">
        <v>40</v>
      </c>
      <c r="E107" s="28" t="s">
        <v>168</v>
      </c>
      <c r="F107" s="52">
        <v>0.04960648148148148</v>
      </c>
      <c r="G107" s="13" t="str">
        <f t="shared" si="6"/>
        <v>7.09/km</v>
      </c>
      <c r="H107" s="22">
        <f t="shared" si="7"/>
        <v>0.024236111111111115</v>
      </c>
      <c r="I107" s="22">
        <f>F107-INDEX($F$5:$F$109,MATCH(D107,$D$5:$D$109,0))</f>
        <v>0.01923611111111111</v>
      </c>
    </row>
    <row r="108" spans="1:9" ht="15.75">
      <c r="A108" s="13">
        <v>104</v>
      </c>
      <c r="B108" s="28" t="s">
        <v>139</v>
      </c>
      <c r="C108" s="28" t="s">
        <v>50</v>
      </c>
      <c r="D108" s="13" t="s">
        <v>16</v>
      </c>
      <c r="E108" s="28" t="s">
        <v>210</v>
      </c>
      <c r="F108" s="52">
        <v>0.050034722222222223</v>
      </c>
      <c r="G108" s="13" t="str">
        <f t="shared" si="6"/>
        <v>7.12/km</v>
      </c>
      <c r="H108" s="22">
        <f t="shared" si="7"/>
        <v>0.024664351851851857</v>
      </c>
      <c r="I108" s="22">
        <f>F108-INDEX($F$5:$F$109,MATCH(D108,$D$5:$D$109,0))</f>
        <v>0.020729166666666667</v>
      </c>
    </row>
    <row r="109" spans="1:9" ht="15.75">
      <c r="A109" s="45">
        <v>105</v>
      </c>
      <c r="B109" s="55" t="s">
        <v>165</v>
      </c>
      <c r="C109" s="55" t="s">
        <v>86</v>
      </c>
      <c r="D109" s="45" t="s">
        <v>40</v>
      </c>
      <c r="E109" s="55" t="s">
        <v>127</v>
      </c>
      <c r="F109" s="53">
        <v>0.0500925925925926</v>
      </c>
      <c r="G109" s="45" t="str">
        <f t="shared" si="6"/>
        <v>7.13/km</v>
      </c>
      <c r="H109" s="46">
        <f t="shared" si="7"/>
        <v>0.024722222222222232</v>
      </c>
      <c r="I109" s="46">
        <f>F109-INDEX($F$5:$F$109,MATCH(D109,$D$5:$D$109,0))</f>
        <v>0.019722222222222228</v>
      </c>
    </row>
  </sheetData>
  <sheetProtection/>
  <autoFilter ref="A4:I10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Corri Casal Monastero</v>
      </c>
      <c r="B1" s="41"/>
      <c r="C1" s="42"/>
    </row>
    <row r="2" spans="1:3" ht="24" customHeight="1">
      <c r="A2" s="43" t="str">
        <f>Individuale!A2</f>
        <v>1ª edizione</v>
      </c>
      <c r="B2" s="43"/>
      <c r="C2" s="43"/>
    </row>
    <row r="3" spans="1:3" ht="24" customHeight="1">
      <c r="A3" s="44" t="str">
        <f>Individuale!A3</f>
        <v>Casal Monastero - Roma (RM) Italia - Domenica 11/06/2017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149</v>
      </c>
      <c r="C5" s="47">
        <v>19</v>
      </c>
    </row>
    <row r="6" spans="1:3" ht="15" customHeight="1">
      <c r="A6" s="14">
        <v>2</v>
      </c>
      <c r="B6" s="15" t="s">
        <v>167</v>
      </c>
      <c r="C6" s="48">
        <v>19</v>
      </c>
    </row>
    <row r="7" spans="1:3" ht="15" customHeight="1">
      <c r="A7" s="14">
        <v>3</v>
      </c>
      <c r="B7" s="15" t="s">
        <v>168</v>
      </c>
      <c r="C7" s="48">
        <v>18</v>
      </c>
    </row>
    <row r="8" spans="1:3" ht="15" customHeight="1">
      <c r="A8" s="14">
        <v>4</v>
      </c>
      <c r="B8" s="15" t="s">
        <v>127</v>
      </c>
      <c r="C8" s="48">
        <v>10</v>
      </c>
    </row>
    <row r="9" spans="1:3" ht="15" customHeight="1">
      <c r="A9" s="14">
        <v>5</v>
      </c>
      <c r="B9" s="15" t="s">
        <v>210</v>
      </c>
      <c r="C9" s="48">
        <v>4</v>
      </c>
    </row>
    <row r="10" spans="1:3" ht="15" customHeight="1">
      <c r="A10" s="14">
        <v>6</v>
      </c>
      <c r="B10" s="15" t="s">
        <v>75</v>
      </c>
      <c r="C10" s="48">
        <v>4</v>
      </c>
    </row>
    <row r="11" spans="1:3" ht="15" customHeight="1">
      <c r="A11" s="25">
        <v>7</v>
      </c>
      <c r="B11" s="26" t="s">
        <v>22</v>
      </c>
      <c r="C11" s="50">
        <v>3</v>
      </c>
    </row>
    <row r="12" spans="1:3" ht="15" customHeight="1">
      <c r="A12" s="14">
        <v>8</v>
      </c>
      <c r="B12" s="15" t="s">
        <v>52</v>
      </c>
      <c r="C12" s="48">
        <v>3</v>
      </c>
    </row>
    <row r="13" spans="1:3" ht="15" customHeight="1">
      <c r="A13" s="14">
        <v>9</v>
      </c>
      <c r="B13" s="15" t="s">
        <v>19</v>
      </c>
      <c r="C13" s="48">
        <v>2</v>
      </c>
    </row>
    <row r="14" spans="1:3" ht="15" customHeight="1">
      <c r="A14" s="14">
        <v>10</v>
      </c>
      <c r="B14" s="15" t="s">
        <v>143</v>
      </c>
      <c r="C14" s="48">
        <v>1</v>
      </c>
    </row>
    <row r="15" spans="1:3" ht="15.75">
      <c r="A15" s="14">
        <v>11</v>
      </c>
      <c r="B15" s="15" t="s">
        <v>128</v>
      </c>
      <c r="C15" s="48">
        <v>1</v>
      </c>
    </row>
    <row r="16" spans="1:3" ht="15.75">
      <c r="A16" s="14">
        <v>12</v>
      </c>
      <c r="B16" s="15" t="s">
        <v>176</v>
      </c>
      <c r="C16" s="48">
        <v>1</v>
      </c>
    </row>
    <row r="17" spans="1:3" ht="15.75">
      <c r="A17" s="14">
        <v>13</v>
      </c>
      <c r="B17" s="15" t="s">
        <v>216</v>
      </c>
      <c r="C17" s="48">
        <v>1</v>
      </c>
    </row>
    <row r="18" spans="1:3" ht="15.75">
      <c r="A18" s="14">
        <v>14</v>
      </c>
      <c r="B18" s="15" t="s">
        <v>190</v>
      </c>
      <c r="C18" s="48">
        <v>1</v>
      </c>
    </row>
    <row r="19" spans="1:3" ht="15.75">
      <c r="A19" s="14">
        <v>15</v>
      </c>
      <c r="B19" s="15" t="s">
        <v>186</v>
      </c>
      <c r="C19" s="48">
        <v>1</v>
      </c>
    </row>
    <row r="20" spans="1:3" ht="15.75">
      <c r="A20" s="14">
        <v>16</v>
      </c>
      <c r="B20" s="15" t="s">
        <v>231</v>
      </c>
      <c r="C20" s="48">
        <v>1</v>
      </c>
    </row>
    <row r="21" spans="1:3" ht="15.75">
      <c r="A21" s="14">
        <v>17</v>
      </c>
      <c r="B21" s="15" t="s">
        <v>178</v>
      </c>
      <c r="C21" s="48">
        <v>1</v>
      </c>
    </row>
    <row r="22" spans="1:3" ht="15.75">
      <c r="A22" s="14">
        <v>18</v>
      </c>
      <c r="B22" s="15" t="s">
        <v>202</v>
      </c>
      <c r="C22" s="48">
        <v>1</v>
      </c>
    </row>
    <row r="23" spans="1:3" ht="15.75">
      <c r="A23" s="14">
        <v>19</v>
      </c>
      <c r="B23" s="15" t="s">
        <v>94</v>
      </c>
      <c r="C23" s="48">
        <v>1</v>
      </c>
    </row>
    <row r="24" spans="1:3" ht="15.75">
      <c r="A24" s="14">
        <v>20</v>
      </c>
      <c r="B24" s="15" t="s">
        <v>201</v>
      </c>
      <c r="C24" s="48">
        <v>1</v>
      </c>
    </row>
    <row r="25" spans="1:3" ht="15.75">
      <c r="A25" s="14">
        <v>21</v>
      </c>
      <c r="B25" s="15" t="s">
        <v>214</v>
      </c>
      <c r="C25" s="48">
        <v>1</v>
      </c>
    </row>
    <row r="26" spans="1:3" ht="15.75">
      <c r="A26" s="14">
        <v>22</v>
      </c>
      <c r="B26" s="15" t="s">
        <v>169</v>
      </c>
      <c r="C26" s="48">
        <v>1</v>
      </c>
    </row>
    <row r="27" spans="1:3" ht="15.75">
      <c r="A27" s="14">
        <v>23</v>
      </c>
      <c r="B27" s="15" t="s">
        <v>184</v>
      </c>
      <c r="C27" s="48">
        <v>1</v>
      </c>
    </row>
    <row r="28" spans="1:3" ht="15.75">
      <c r="A28" s="14">
        <v>24</v>
      </c>
      <c r="B28" s="15" t="s">
        <v>72</v>
      </c>
      <c r="C28" s="48">
        <v>1</v>
      </c>
    </row>
    <row r="29" spans="1:3" ht="15.75">
      <c r="A29" s="14">
        <v>25</v>
      </c>
      <c r="B29" s="15" t="s">
        <v>218</v>
      </c>
      <c r="C29" s="48">
        <v>1</v>
      </c>
    </row>
    <row r="30" spans="1:3" ht="15.75">
      <c r="A30" s="14">
        <v>26</v>
      </c>
      <c r="B30" s="15" t="s">
        <v>73</v>
      </c>
      <c r="C30" s="48">
        <v>1</v>
      </c>
    </row>
    <row r="31" spans="1:3" ht="15.75">
      <c r="A31" s="14">
        <v>27</v>
      </c>
      <c r="B31" s="15" t="s">
        <v>196</v>
      </c>
      <c r="C31" s="48">
        <v>1</v>
      </c>
    </row>
    <row r="32" spans="1:3" ht="15.75">
      <c r="A32" s="14">
        <v>28</v>
      </c>
      <c r="B32" s="15" t="s">
        <v>219</v>
      </c>
      <c r="C32" s="48">
        <v>1</v>
      </c>
    </row>
    <row r="33" spans="1:3" ht="15.75">
      <c r="A33" s="14">
        <v>29</v>
      </c>
      <c r="B33" s="15" t="s">
        <v>146</v>
      </c>
      <c r="C33" s="48">
        <v>1</v>
      </c>
    </row>
    <row r="34" spans="1:3" ht="15.75">
      <c r="A34" s="14">
        <v>30</v>
      </c>
      <c r="B34" s="15" t="s">
        <v>187</v>
      </c>
      <c r="C34" s="48">
        <v>1</v>
      </c>
    </row>
    <row r="35" spans="1:3" ht="15.75">
      <c r="A35" s="14">
        <v>31</v>
      </c>
      <c r="B35" s="15" t="s">
        <v>194</v>
      </c>
      <c r="C35" s="48">
        <v>1</v>
      </c>
    </row>
    <row r="36" spans="1:3" ht="15.75">
      <c r="A36" s="16">
        <v>32</v>
      </c>
      <c r="B36" s="17" t="s">
        <v>85</v>
      </c>
      <c r="C36" s="49">
        <v>1</v>
      </c>
    </row>
    <row r="37" ht="12.75">
      <c r="C37" s="2">
        <f>SUM(C5:C36)</f>
        <v>105</v>
      </c>
    </row>
  </sheetData>
  <sheetProtection/>
  <autoFilter ref="A4:C4">
    <sortState ref="A5:C37">
      <sortCondition descending="1" sortBy="value" ref="C5:C3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2017-06-22T20:36:27Z</dcterms:modified>
  <cp:category/>
  <cp:version/>
  <cp:contentType/>
  <cp:contentStatus/>
</cp:coreProperties>
</file>