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'Individuale'!$A$4:$I$62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<sst xmlns="http://schemas.openxmlformats.org/spreadsheetml/2006/main" count="133" uniqueCount="81">
  <si>
    <t>LARANZI ROBERTO</t>
  </si>
  <si>
    <t>DANTONI GIUSEPPE</t>
  </si>
  <si>
    <t>NASTICO FORTUNATO</t>
  </si>
  <si>
    <t>CARZEDDA GIANLUCA</t>
  </si>
  <si>
    <t>TIMPERI ALESSANDRO</t>
  </si>
  <si>
    <t>ADAGIO FABRIZIO</t>
  </si>
  <si>
    <t>ANTONELLI LUIGI</t>
  </si>
  <si>
    <t>DE DOMINICIS CESARE</t>
  </si>
  <si>
    <t>DI STEFANO DANIELE</t>
  </si>
  <si>
    <t>MENICHELLI SERGIO</t>
  </si>
  <si>
    <t>ESPOSITO GIUSEPPE</t>
  </si>
  <si>
    <t>RAINALDI MASSIMO</t>
  </si>
  <si>
    <t>FARGIONE VINCENZO</t>
  </si>
  <si>
    <t>DI PALMA GAETANO</t>
  </si>
  <si>
    <t>PONTIERI DANIELA</t>
  </si>
  <si>
    <t>R</t>
  </si>
  <si>
    <t>ALFIERI ALBERTO</t>
  </si>
  <si>
    <t>KHRAMIANKOU ANDREI</t>
  </si>
  <si>
    <t>GATTO PIETRO</t>
  </si>
  <si>
    <t>COLAMEDICI UBALDO</t>
  </si>
  <si>
    <t>LUNGU LUMINITIA</t>
  </si>
  <si>
    <t>GARGANO ROMOLO</t>
  </si>
  <si>
    <t>SICILIANO FRANCESCO</t>
  </si>
  <si>
    <t>CHERUBINI RICCARDO</t>
  </si>
  <si>
    <t>FUSARO CLAUDIA</t>
  </si>
  <si>
    <t>CICCARELLI GIAMPAOLO</t>
  </si>
  <si>
    <t>BRUNACCI CARLO</t>
  </si>
  <si>
    <t>CANNELLA ANDREA</t>
  </si>
  <si>
    <t>VERDILLO MAURIZIO</t>
  </si>
  <si>
    <t>CHERUBINI LUIGI</t>
  </si>
  <si>
    <t>CAPRIA SIMONE</t>
  </si>
  <si>
    <t>ROSSI CRISTIANO</t>
  </si>
  <si>
    <t>SQUADRANI MAURIZIO</t>
  </si>
  <si>
    <t>DEL PRETE SIMONE</t>
  </si>
  <si>
    <t>BOCCADORI LUIGI</t>
  </si>
  <si>
    <t>CAPOBIANCO EUPLIO</t>
  </si>
  <si>
    <t>MARINELLI PAOLO</t>
  </si>
  <si>
    <t>F</t>
  </si>
  <si>
    <t>ORAZI MARCO</t>
  </si>
  <si>
    <t>BEVILACQUA SIMONA</t>
  </si>
  <si>
    <t>DI ELEONORA CLAUDIO</t>
  </si>
  <si>
    <t>PICCOLELLI LUIGI</t>
  </si>
  <si>
    <t>MANCINI MASSIMILIANO</t>
  </si>
  <si>
    <t>FABRIZI MATTEO</t>
  </si>
  <si>
    <t>SABATUCCI STEFANO</t>
  </si>
  <si>
    <t>RANALLI VITO</t>
  </si>
  <si>
    <t>COSENTINO DIEGO</t>
  </si>
  <si>
    <t>PROSPERI GIACOMO</t>
  </si>
  <si>
    <t>MADAMA ITALO</t>
  </si>
  <si>
    <t>MERICO SALVATORE</t>
  </si>
  <si>
    <t>SANTORI SILVIA</t>
  </si>
  <si>
    <t>TERZI DANIELE</t>
  </si>
  <si>
    <t>ZEDDE GIANLUIGI</t>
  </si>
  <si>
    <t>FIORUCCI STEFANIA</t>
  </si>
  <si>
    <t>S</t>
  </si>
  <si>
    <t>MOZZETTI BRUNO</t>
  </si>
  <si>
    <t>SANTINI CLAUDIO</t>
  </si>
  <si>
    <t>CAGGIANO ROBERTA</t>
  </si>
  <si>
    <t>ORONI MARCO</t>
  </si>
  <si>
    <t>SPERATI ALESSIO</t>
  </si>
  <si>
    <t>FILESI ANNA</t>
  </si>
  <si>
    <t>Corri tra le Rose</t>
  </si>
  <si>
    <t>10ª edizione</t>
  </si>
  <si>
    <t>S. Lucia di Fontenuova - Roma (RM) Italia - Domenica 10/06/2012</t>
  </si>
  <si>
    <t>N/A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</si>
  <si>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</si>
  <si>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</si>
  <si>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</si>
  <si>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</si>
  <si>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</si>
  <si>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</si>
  <si>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</si>
  <si>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</si>
  <si>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</si>
  <si>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</si>
  <si>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</si>
  <si>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</t>
  </si>
  <si>
    <t>B</t>
  </si>
  <si>
    <t>C</t>
  </si>
  <si>
    <t>D</t>
  </si>
  <si>
    <t>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</si>
</sst>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[$-F400]h:mm:ss\ AM/PM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 applyProtection="1">
      <alignment horizontal="center" vertical="center"/>
      <protection/>
    </xf>
    <xf numFmtId="0" fontId="7" fillId="0" borderId="3" xfId="0" applyFont="1" applyFill="1" applyBorder="1" applyAlignment="1" applyProtection="1">
      <alignment horizontal="center" vertical="center"/>
      <protection/>
    </xf>
    <xf numFmtId="21" fontId="7" fillId="0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center" vertical="center"/>
      <protection/>
    </xf>
    <xf numFmtId="21" fontId="7" fillId="0" borderId="4" xfId="0" applyNumberFormat="1" applyFont="1" applyFill="1" applyBorder="1" applyAlignment="1" applyProtection="1">
      <alignment horizontal="center" vertical="center"/>
      <protection locked="0"/>
    </xf>
    <xf numFmtId="167" fontId="7" fillId="0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21" fontId="7" fillId="0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6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0" t="s">
        <v>61</v>
      </c>
      <c r="B1" s="20"/>
      <c r="C1" s="20"/>
      <c r="D1" s="20"/>
      <c r="E1" s="20"/>
      <c r="F1" s="20"/>
      <c r="G1" s="20"/>
      <c r="H1" s="20"/>
      <c r="I1" s="20"/>
    </row>
    <row r="2" spans="1:9" ht="24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</row>
    <row r="3" spans="1:9" ht="24" customHeight="1">
      <c r="A3" s="22" t="s">
        <v>63</v>
      </c>
      <c r="B3" s="22"/>
      <c r="C3" s="22"/>
      <c r="D3" s="22"/>
      <c r="E3" s="22"/>
      <c r="F3" s="22"/>
      <c r="G3" s="22"/>
      <c r="H3" s="3" t="s">
        <v>66</v>
      </c>
      <c r="I3" s="4">
        <v>9</v>
      </c>
    </row>
    <row r="4" spans="1:9" ht="37.5" customHeight="1">
      <c r="A4" s="5" t="s">
        <v>67</v>
      </c>
      <c r="B4" s="6" t="s">
        <v>68</v>
      </c>
      <c r="C4" s="7" t="s">
        <v>69</v>
      </c>
      <c r="D4" s="7" t="s">
        <v>70</v>
      </c>
      <c r="E4" s="8" t="s">
        <v>71</v>
      </c>
      <c r="F4" s="7" t="s">
        <v>72</v>
      </c>
      <c r="G4" s="7" t="s">
        <v>73</v>
      </c>
      <c r="H4" s="9" t="s">
        <v>74</v>
      </c>
      <c r="I4" s="9" t="s">
        <v>75</v>
      </c>
    </row>
    <row r="5" spans="1:9" s="12" customFormat="1" ht="15" customHeight="1">
      <c r="A5" s="10">
        <v>1</v>
      </c>
      <c r="B5" s="25" t="s">
        <v>0</v>
      </c>
      <c r="C5" s="25"/>
      <c r="D5" s="26" t="s">
        <v>78</v>
      </c>
      <c r="E5" s="27"/>
      <c r="F5" s="28">
        <v>0.022141203703703705</v>
      </c>
      <c r="G5" s="10" t="str">
        <f aca="true" t="shared" si="0" ref="G5:G62">TEXT(INT((HOUR(F5)*3600+MINUTE(F5)*60+SECOND(F5))/$I$3/60),"0")&amp;"."&amp;TEXT(MOD((HOUR(F5)*3600+MINUTE(F5)*60+SECOND(F5))/$I$3,60),"00")&amp;"/km"</f>
        <v>3.33/km</v>
      </c>
      <c r="H5" s="11">
        <f aca="true" t="shared" si="1" ref="H5:H62">F5-$F$5</f>
        <v>0</v>
      </c>
      <c r="I5" s="11">
        <f>F5-INDEX($F$5:$F$396,MATCH(D5,$D$5:$D$396,0))</f>
        <v>0</v>
      </c>
    </row>
    <row r="6" spans="1:9" s="12" customFormat="1" ht="15" customHeight="1">
      <c r="A6" s="13">
        <v>2</v>
      </c>
      <c r="B6" s="29" t="s">
        <v>1</v>
      </c>
      <c r="C6" s="29"/>
      <c r="D6" s="30" t="s">
        <v>79</v>
      </c>
      <c r="E6" s="31"/>
      <c r="F6" s="32">
        <v>0.02263888888888889</v>
      </c>
      <c r="G6" s="13" t="str">
        <f t="shared" si="0"/>
        <v>3.37/km</v>
      </c>
      <c r="H6" s="14">
        <f t="shared" si="1"/>
        <v>0.0004976851851851843</v>
      </c>
      <c r="I6" s="14">
        <f>F6-INDEX($F$5:$F$396,MATCH(D6,$D$5:$D$396,0))</f>
        <v>0</v>
      </c>
    </row>
    <row r="7" spans="1:9" s="12" customFormat="1" ht="15" customHeight="1">
      <c r="A7" s="13">
        <v>3</v>
      </c>
      <c r="B7" s="29" t="s">
        <v>2</v>
      </c>
      <c r="C7" s="29"/>
      <c r="D7" s="30" t="s">
        <v>79</v>
      </c>
      <c r="E7" s="31"/>
      <c r="F7" s="32">
        <v>0.023078703703703702</v>
      </c>
      <c r="G7" s="13" t="str">
        <f t="shared" si="0"/>
        <v>3.42/km</v>
      </c>
      <c r="H7" s="14">
        <f t="shared" si="1"/>
        <v>0.0009374999999999974</v>
      </c>
      <c r="I7" s="14">
        <f>F7-INDEX($F$5:$F$396,MATCH(D7,$D$5:$D$396,0))</f>
        <v>0.000439814814814813</v>
      </c>
    </row>
    <row r="8" spans="1:9" s="12" customFormat="1" ht="15" customHeight="1">
      <c r="A8" s="13">
        <v>4</v>
      </c>
      <c r="B8" s="29" t="s">
        <v>3</v>
      </c>
      <c r="C8" s="29"/>
      <c r="D8" s="30" t="s">
        <v>78</v>
      </c>
      <c r="E8" s="31"/>
      <c r="F8" s="32">
        <v>0.023113425925925926</v>
      </c>
      <c r="G8" s="13" t="str">
        <f t="shared" si="0"/>
        <v>3.42/km</v>
      </c>
      <c r="H8" s="14">
        <f t="shared" si="1"/>
        <v>0.0009722222222222215</v>
      </c>
      <c r="I8" s="14">
        <f>F8-INDEX($F$5:$F$396,MATCH(D8,$D$5:$D$396,0))</f>
        <v>0.0009722222222222215</v>
      </c>
    </row>
    <row r="9" spans="1:9" s="12" customFormat="1" ht="15" customHeight="1">
      <c r="A9" s="13">
        <v>5</v>
      </c>
      <c r="B9" s="29" t="s">
        <v>4</v>
      </c>
      <c r="C9" s="29"/>
      <c r="D9" s="30" t="s">
        <v>78</v>
      </c>
      <c r="E9" s="31"/>
      <c r="F9" s="32">
        <v>0.023159722222222224</v>
      </c>
      <c r="G9" s="13" t="str">
        <f t="shared" si="0"/>
        <v>3.42/km</v>
      </c>
      <c r="H9" s="14">
        <f t="shared" si="1"/>
        <v>0.0010185185185185193</v>
      </c>
      <c r="I9" s="14">
        <f>F9-INDEX($F$5:$F$396,MATCH(D9,$D$5:$D$396,0))</f>
        <v>0.0010185185185185193</v>
      </c>
    </row>
    <row r="10" spans="1:9" s="12" customFormat="1" ht="15" customHeight="1">
      <c r="A10" s="13">
        <v>6</v>
      </c>
      <c r="B10" s="29" t="s">
        <v>5</v>
      </c>
      <c r="C10" s="29"/>
      <c r="D10" s="30" t="s">
        <v>78</v>
      </c>
      <c r="E10" s="31"/>
      <c r="F10" s="32">
        <v>0.023217592592592592</v>
      </c>
      <c r="G10" s="13" t="str">
        <f t="shared" si="0"/>
        <v>3.43/km</v>
      </c>
      <c r="H10" s="14">
        <f t="shared" si="1"/>
        <v>0.0010763888888888871</v>
      </c>
      <c r="I10" s="14">
        <f>F10-INDEX($F$5:$F$396,MATCH(D10,$D$5:$D$396,0))</f>
        <v>0.0010763888888888871</v>
      </c>
    </row>
    <row r="11" spans="1:9" s="12" customFormat="1" ht="15" customHeight="1">
      <c r="A11" s="13">
        <v>7</v>
      </c>
      <c r="B11" s="29" t="s">
        <v>6</v>
      </c>
      <c r="C11" s="29"/>
      <c r="D11" s="30" t="s">
        <v>79</v>
      </c>
      <c r="E11" s="31"/>
      <c r="F11" s="32">
        <v>0.02327546296296296</v>
      </c>
      <c r="G11" s="13" t="str">
        <f t="shared" si="0"/>
        <v>3.43/km</v>
      </c>
      <c r="H11" s="14">
        <f t="shared" si="1"/>
        <v>0.001134259259259255</v>
      </c>
      <c r="I11" s="14">
        <f>F11-INDEX($F$5:$F$396,MATCH(D11,$D$5:$D$396,0))</f>
        <v>0.0006365740740740707</v>
      </c>
    </row>
    <row r="12" spans="1:9" s="12" customFormat="1" ht="15" customHeight="1">
      <c r="A12" s="13">
        <v>8</v>
      </c>
      <c r="B12" s="29" t="s">
        <v>7</v>
      </c>
      <c r="C12" s="29"/>
      <c r="D12" s="30" t="s">
        <v>78</v>
      </c>
      <c r="E12" s="31"/>
      <c r="F12" s="32">
        <v>0.023344907407407408</v>
      </c>
      <c r="G12" s="13" t="str">
        <f t="shared" si="0"/>
        <v>3.44/km</v>
      </c>
      <c r="H12" s="14">
        <f t="shared" si="1"/>
        <v>0.0012037037037037034</v>
      </c>
      <c r="I12" s="14">
        <f>F12-INDEX($F$5:$F$396,MATCH(D12,$D$5:$D$396,0))</f>
        <v>0.0012037037037037034</v>
      </c>
    </row>
    <row r="13" spans="1:9" s="12" customFormat="1" ht="15" customHeight="1">
      <c r="A13" s="13">
        <v>9</v>
      </c>
      <c r="B13" s="29" t="s">
        <v>8</v>
      </c>
      <c r="C13" s="29"/>
      <c r="D13" s="30" t="s">
        <v>77</v>
      </c>
      <c r="E13" s="31"/>
      <c r="F13" s="32">
        <v>0.023414351851851853</v>
      </c>
      <c r="G13" s="13" t="str">
        <f t="shared" si="0"/>
        <v>3.45/km</v>
      </c>
      <c r="H13" s="14">
        <f t="shared" si="1"/>
        <v>0.0012731481481481483</v>
      </c>
      <c r="I13" s="14">
        <f>F13-INDEX($F$5:$F$396,MATCH(D13,$D$5:$D$396,0))</f>
        <v>0</v>
      </c>
    </row>
    <row r="14" spans="1:9" s="12" customFormat="1" ht="15" customHeight="1">
      <c r="A14" s="13">
        <v>10</v>
      </c>
      <c r="B14" s="29" t="s">
        <v>9</v>
      </c>
      <c r="C14" s="29"/>
      <c r="D14" s="30" t="s">
        <v>79</v>
      </c>
      <c r="E14" s="31"/>
      <c r="F14" s="32">
        <v>0.02396990740740741</v>
      </c>
      <c r="G14" s="13" t="str">
        <f t="shared" si="0"/>
        <v>3.50/km</v>
      </c>
      <c r="H14" s="14">
        <f t="shared" si="1"/>
        <v>0.001828703703703704</v>
      </c>
      <c r="I14" s="14">
        <f>F14-INDEX($F$5:$F$396,MATCH(D14,$D$5:$D$396,0))</f>
        <v>0.0013310185185185196</v>
      </c>
    </row>
    <row r="15" spans="1:9" s="12" customFormat="1" ht="15" customHeight="1">
      <c r="A15" s="13">
        <v>11</v>
      </c>
      <c r="B15" s="29" t="s">
        <v>10</v>
      </c>
      <c r="C15" s="29"/>
      <c r="D15" s="30" t="s">
        <v>77</v>
      </c>
      <c r="E15" s="31"/>
      <c r="F15" s="33">
        <v>0.024710648148148148</v>
      </c>
      <c r="G15" s="13" t="str">
        <f t="shared" si="0"/>
        <v>3.57/km</v>
      </c>
      <c r="H15" s="14">
        <f t="shared" si="1"/>
        <v>0.0025694444444444436</v>
      </c>
      <c r="I15" s="14">
        <f>F15-INDEX($F$5:$F$396,MATCH(D15,$D$5:$D$396,0))</f>
        <v>0.0012962962962962954</v>
      </c>
    </row>
    <row r="16" spans="1:9" s="12" customFormat="1" ht="15" customHeight="1">
      <c r="A16" s="13">
        <v>12</v>
      </c>
      <c r="B16" s="29" t="s">
        <v>11</v>
      </c>
      <c r="C16" s="29"/>
      <c r="D16" s="30" t="s">
        <v>78</v>
      </c>
      <c r="E16" s="31"/>
      <c r="F16" s="32">
        <v>0.024351851851851857</v>
      </c>
      <c r="G16" s="13" t="str">
        <f t="shared" si="0"/>
        <v>3.54/km</v>
      </c>
      <c r="H16" s="14">
        <f t="shared" si="1"/>
        <v>0.0022106481481481526</v>
      </c>
      <c r="I16" s="14">
        <f>F16-INDEX($F$5:$F$396,MATCH(D16,$D$5:$D$396,0))</f>
        <v>0.0022106481481481526</v>
      </c>
    </row>
    <row r="17" spans="1:9" s="12" customFormat="1" ht="15" customHeight="1">
      <c r="A17" s="13">
        <v>13</v>
      </c>
      <c r="B17" s="29" t="s">
        <v>12</v>
      </c>
      <c r="C17" s="29"/>
      <c r="D17" s="30" t="s">
        <v>79</v>
      </c>
      <c r="E17" s="31"/>
      <c r="F17" s="32">
        <v>0.024571759259259262</v>
      </c>
      <c r="G17" s="13" t="str">
        <f t="shared" si="0"/>
        <v>3.56/km</v>
      </c>
      <c r="H17" s="14">
        <f t="shared" si="1"/>
        <v>0.0024305555555555573</v>
      </c>
      <c r="I17" s="14">
        <f>F17-INDEX($F$5:$F$396,MATCH(D17,$D$5:$D$396,0))</f>
        <v>0.001932870370370373</v>
      </c>
    </row>
    <row r="18" spans="1:9" s="12" customFormat="1" ht="15" customHeight="1">
      <c r="A18" s="13">
        <v>14</v>
      </c>
      <c r="B18" s="29" t="s">
        <v>13</v>
      </c>
      <c r="C18" s="29"/>
      <c r="D18" s="30" t="s">
        <v>78</v>
      </c>
      <c r="E18" s="31"/>
      <c r="F18" s="32">
        <v>0.024988425925925928</v>
      </c>
      <c r="G18" s="13" t="str">
        <f t="shared" si="0"/>
        <v>3.60/km</v>
      </c>
      <c r="H18" s="14">
        <f t="shared" si="1"/>
        <v>0.002847222222222223</v>
      </c>
      <c r="I18" s="14">
        <f>F18-INDEX($F$5:$F$396,MATCH(D18,$D$5:$D$396,0))</f>
        <v>0.002847222222222223</v>
      </c>
    </row>
    <row r="19" spans="1:9" s="12" customFormat="1" ht="15" customHeight="1">
      <c r="A19" s="13">
        <v>15</v>
      </c>
      <c r="B19" s="29" t="s">
        <v>14</v>
      </c>
      <c r="C19" s="29"/>
      <c r="D19" s="30" t="s">
        <v>15</v>
      </c>
      <c r="E19" s="31"/>
      <c r="F19" s="32">
        <v>0.025092592592592593</v>
      </c>
      <c r="G19" s="13" t="str">
        <f t="shared" si="0"/>
        <v>4.01/km</v>
      </c>
      <c r="H19" s="14">
        <f t="shared" si="1"/>
        <v>0.002951388888888889</v>
      </c>
      <c r="I19" s="14">
        <f>F19-INDEX($F$5:$F$396,MATCH(D19,$D$5:$D$396,0))</f>
        <v>0</v>
      </c>
    </row>
    <row r="20" spans="1:9" s="12" customFormat="1" ht="15" customHeight="1">
      <c r="A20" s="13">
        <v>16</v>
      </c>
      <c r="B20" s="29" t="s">
        <v>16</v>
      </c>
      <c r="C20" s="29"/>
      <c r="D20" s="30" t="s">
        <v>79</v>
      </c>
      <c r="E20" s="31"/>
      <c r="F20" s="32">
        <v>0.02560185185185185</v>
      </c>
      <c r="G20" s="13" t="str">
        <f t="shared" si="0"/>
        <v>4.06/km</v>
      </c>
      <c r="H20" s="14">
        <f t="shared" si="1"/>
        <v>0.0034606481481481467</v>
      </c>
      <c r="I20" s="14">
        <f>F20-INDEX($F$5:$F$396,MATCH(D20,$D$5:$D$396,0))</f>
        <v>0.0029629629629629624</v>
      </c>
    </row>
    <row r="21" spans="1:9" s="12" customFormat="1" ht="15" customHeight="1">
      <c r="A21" s="13">
        <v>17</v>
      </c>
      <c r="B21" s="29" t="s">
        <v>17</v>
      </c>
      <c r="C21" s="29"/>
      <c r="D21" s="30" t="s">
        <v>77</v>
      </c>
      <c r="E21" s="31"/>
      <c r="F21" s="32">
        <v>0.02596064814814815</v>
      </c>
      <c r="G21" s="13" t="str">
        <f t="shared" si="0"/>
        <v>4.09/km</v>
      </c>
      <c r="H21" s="14">
        <f t="shared" si="1"/>
        <v>0.0038194444444444448</v>
      </c>
      <c r="I21" s="14">
        <f>F21-INDEX($F$5:$F$396,MATCH(D21,$D$5:$D$396,0))</f>
        <v>0.0025462962962962965</v>
      </c>
    </row>
    <row r="22" spans="1:9" s="12" customFormat="1" ht="15" customHeight="1">
      <c r="A22" s="13">
        <v>18</v>
      </c>
      <c r="B22" s="29" t="s">
        <v>18</v>
      </c>
      <c r="C22" s="29"/>
      <c r="D22" s="30" t="s">
        <v>78</v>
      </c>
      <c r="E22" s="31"/>
      <c r="F22" s="32">
        <v>0.02621527777777778</v>
      </c>
      <c r="G22" s="13" t="str">
        <f t="shared" si="0"/>
        <v>4.12/km</v>
      </c>
      <c r="H22" s="14">
        <f t="shared" si="1"/>
        <v>0.004074074074074074</v>
      </c>
      <c r="I22" s="14">
        <f>F22-INDEX($F$5:$F$396,MATCH(D22,$D$5:$D$396,0))</f>
        <v>0.004074074074074074</v>
      </c>
    </row>
    <row r="23" spans="1:9" s="12" customFormat="1" ht="15" customHeight="1">
      <c r="A23" s="13">
        <v>19</v>
      </c>
      <c r="B23" s="29" t="s">
        <v>19</v>
      </c>
      <c r="C23" s="29"/>
      <c r="D23" s="30" t="s">
        <v>78</v>
      </c>
      <c r="E23" s="31"/>
      <c r="F23" s="32">
        <v>0.026296296296296293</v>
      </c>
      <c r="G23" s="13" t="str">
        <f t="shared" si="0"/>
        <v>4.12/km</v>
      </c>
      <c r="H23" s="14">
        <f t="shared" si="1"/>
        <v>0.004155092592592589</v>
      </c>
      <c r="I23" s="14">
        <f>F23-INDEX($F$5:$F$396,MATCH(D23,$D$5:$D$396,0))</f>
        <v>0.004155092592592589</v>
      </c>
    </row>
    <row r="24" spans="1:9" s="12" customFormat="1" ht="15" customHeight="1">
      <c r="A24" s="13">
        <v>20</v>
      </c>
      <c r="B24" s="29" t="s">
        <v>20</v>
      </c>
      <c r="C24" s="29"/>
      <c r="D24" s="30" t="s">
        <v>15</v>
      </c>
      <c r="E24" s="31"/>
      <c r="F24" s="32">
        <v>0.026354166666666668</v>
      </c>
      <c r="G24" s="13" t="str">
        <f t="shared" si="0"/>
        <v>4.13/km</v>
      </c>
      <c r="H24" s="14">
        <f t="shared" si="1"/>
        <v>0.0042129629629629635</v>
      </c>
      <c r="I24" s="14">
        <f>F24-INDEX($F$5:$F$396,MATCH(D24,$D$5:$D$396,0))</f>
        <v>0.0012615740740740747</v>
      </c>
    </row>
    <row r="25" spans="1:9" s="12" customFormat="1" ht="15" customHeight="1">
      <c r="A25" s="13">
        <v>21</v>
      </c>
      <c r="B25" s="29" t="s">
        <v>21</v>
      </c>
      <c r="C25" s="29"/>
      <c r="D25" s="30" t="s">
        <v>80</v>
      </c>
      <c r="E25" s="31"/>
      <c r="F25" s="32">
        <v>0.02642361111111111</v>
      </c>
      <c r="G25" s="13" t="str">
        <f t="shared" si="0"/>
        <v>4.14/km</v>
      </c>
      <c r="H25" s="14">
        <f t="shared" si="1"/>
        <v>0.004282407407407405</v>
      </c>
      <c r="I25" s="14">
        <f>F25-INDEX($F$5:$F$396,MATCH(D25,$D$5:$D$396,0))</f>
        <v>0</v>
      </c>
    </row>
    <row r="26" spans="1:9" s="12" customFormat="1" ht="15" customHeight="1">
      <c r="A26" s="13">
        <v>22</v>
      </c>
      <c r="B26" s="29" t="s">
        <v>22</v>
      </c>
      <c r="C26" s="29"/>
      <c r="D26" s="30" t="s">
        <v>78</v>
      </c>
      <c r="E26" s="31"/>
      <c r="F26" s="32">
        <v>0.026631944444444444</v>
      </c>
      <c r="G26" s="13" t="str">
        <f t="shared" si="0"/>
        <v>4.16/km</v>
      </c>
      <c r="H26" s="14">
        <f t="shared" si="1"/>
        <v>0.00449074074074074</v>
      </c>
      <c r="I26" s="14">
        <f>F26-INDEX($F$5:$F$396,MATCH(D26,$D$5:$D$396,0))</f>
        <v>0.00449074074074074</v>
      </c>
    </row>
    <row r="27" spans="1:9" s="12" customFormat="1" ht="15" customHeight="1">
      <c r="A27" s="13">
        <v>23</v>
      </c>
      <c r="B27" s="29" t="s">
        <v>23</v>
      </c>
      <c r="C27" s="29"/>
      <c r="D27" s="30" t="s">
        <v>78</v>
      </c>
      <c r="E27" s="31"/>
      <c r="F27" s="32">
        <v>0.02732638888888889</v>
      </c>
      <c r="G27" s="13" t="str">
        <f t="shared" si="0"/>
        <v>4.22/km</v>
      </c>
      <c r="H27" s="14">
        <f t="shared" si="1"/>
        <v>0.005185185185185185</v>
      </c>
      <c r="I27" s="14">
        <f>F27-INDEX($F$5:$F$396,MATCH(D27,$D$5:$D$396,0))</f>
        <v>0.005185185185185185</v>
      </c>
    </row>
    <row r="28" spans="1:9" s="15" customFormat="1" ht="15" customHeight="1">
      <c r="A28" s="13">
        <v>24</v>
      </c>
      <c r="B28" s="29" t="s">
        <v>24</v>
      </c>
      <c r="C28" s="29"/>
      <c r="D28" s="30" t="s">
        <v>15</v>
      </c>
      <c r="E28" s="31"/>
      <c r="F28" s="32">
        <v>0.027372685185185184</v>
      </c>
      <c r="G28" s="13" t="str">
        <f t="shared" si="0"/>
        <v>4.23/km</v>
      </c>
      <c r="H28" s="14">
        <f t="shared" si="1"/>
        <v>0.005231481481481479</v>
      </c>
      <c r="I28" s="14">
        <f>F28-INDEX($F$5:$F$396,MATCH(D28,$D$5:$D$396,0))</f>
        <v>0.0022800925925925905</v>
      </c>
    </row>
    <row r="29" spans="1:9" ht="15" customHeight="1">
      <c r="A29" s="13">
        <v>25</v>
      </c>
      <c r="B29" s="29" t="s">
        <v>25</v>
      </c>
      <c r="C29" s="29"/>
      <c r="D29" s="30" t="s">
        <v>78</v>
      </c>
      <c r="E29" s="31"/>
      <c r="F29" s="32">
        <v>0.027800925925925923</v>
      </c>
      <c r="G29" s="13" t="str">
        <f t="shared" si="0"/>
        <v>4.27/km</v>
      </c>
      <c r="H29" s="14">
        <f t="shared" si="1"/>
        <v>0.005659722222222219</v>
      </c>
      <c r="I29" s="14">
        <f>F29-INDEX($F$5:$F$396,MATCH(D29,$D$5:$D$396,0))</f>
        <v>0.005659722222222219</v>
      </c>
    </row>
    <row r="30" spans="1:9" ht="15" customHeight="1">
      <c r="A30" s="13">
        <v>26</v>
      </c>
      <c r="B30" s="29" t="s">
        <v>26</v>
      </c>
      <c r="C30" s="29"/>
      <c r="D30" s="30" t="s">
        <v>79</v>
      </c>
      <c r="E30" s="31"/>
      <c r="F30" s="32">
        <v>0.0278125</v>
      </c>
      <c r="G30" s="13" t="str">
        <f t="shared" si="0"/>
        <v>4.27/km</v>
      </c>
      <c r="H30" s="14">
        <f t="shared" si="1"/>
        <v>0.005671296296296296</v>
      </c>
      <c r="I30" s="14">
        <f>F30-INDEX($F$5:$F$396,MATCH(D30,$D$5:$D$396,0))</f>
        <v>0.0051736111111111115</v>
      </c>
    </row>
    <row r="31" spans="1:9" ht="15" customHeight="1">
      <c r="A31" s="13">
        <v>27</v>
      </c>
      <c r="B31" s="29" t="s">
        <v>27</v>
      </c>
      <c r="C31" s="29"/>
      <c r="D31" s="30" t="s">
        <v>77</v>
      </c>
      <c r="E31" s="31"/>
      <c r="F31" s="32">
        <v>0.028136574074074074</v>
      </c>
      <c r="G31" s="13" t="str">
        <f t="shared" si="0"/>
        <v>4.30/km</v>
      </c>
      <c r="H31" s="14">
        <f t="shared" si="1"/>
        <v>0.00599537037037037</v>
      </c>
      <c r="I31" s="14">
        <f>F31-INDEX($F$5:$F$396,MATCH(D31,$D$5:$D$396,0))</f>
        <v>0.004722222222222221</v>
      </c>
    </row>
    <row r="32" spans="1:9" ht="15" customHeight="1">
      <c r="A32" s="13">
        <v>28</v>
      </c>
      <c r="B32" s="29" t="s">
        <v>28</v>
      </c>
      <c r="C32" s="29"/>
      <c r="D32" s="30" t="s">
        <v>79</v>
      </c>
      <c r="E32" s="31"/>
      <c r="F32" s="32">
        <v>0.028599537037037034</v>
      </c>
      <c r="G32" s="13" t="str">
        <f t="shared" si="0"/>
        <v>4.35/km</v>
      </c>
      <c r="H32" s="14">
        <f t="shared" si="1"/>
        <v>0.00645833333333333</v>
      </c>
      <c r="I32" s="14">
        <f>F32-INDEX($F$5:$F$396,MATCH(D32,$D$5:$D$396,0))</f>
        <v>0.0059606481481481455</v>
      </c>
    </row>
    <row r="33" spans="1:9" ht="15" customHeight="1">
      <c r="A33" s="13">
        <v>29</v>
      </c>
      <c r="B33" s="29" t="s">
        <v>29</v>
      </c>
      <c r="C33" s="29"/>
      <c r="D33" s="30" t="s">
        <v>80</v>
      </c>
      <c r="E33" s="31"/>
      <c r="F33" s="32">
        <v>0.028622685185185185</v>
      </c>
      <c r="G33" s="13" t="str">
        <f t="shared" si="0"/>
        <v>4.35/km</v>
      </c>
      <c r="H33" s="14">
        <f t="shared" si="1"/>
        <v>0.00648148148148148</v>
      </c>
      <c r="I33" s="14">
        <f>F33-INDEX($F$5:$F$396,MATCH(D33,$D$5:$D$396,0))</f>
        <v>0.0021990740740740755</v>
      </c>
    </row>
    <row r="34" spans="1:9" ht="15" customHeight="1">
      <c r="A34" s="13">
        <v>30</v>
      </c>
      <c r="B34" s="29" t="s">
        <v>30</v>
      </c>
      <c r="C34" s="29"/>
      <c r="D34" s="30" t="s">
        <v>77</v>
      </c>
      <c r="E34" s="31"/>
      <c r="F34" s="32">
        <v>0.028784722222222225</v>
      </c>
      <c r="G34" s="13" t="str">
        <f t="shared" si="0"/>
        <v>4.36/km</v>
      </c>
      <c r="H34" s="14">
        <f t="shared" si="1"/>
        <v>0.006643518518518521</v>
      </c>
      <c r="I34" s="14">
        <f>F34-INDEX($F$5:$F$396,MATCH(D34,$D$5:$D$396,0))</f>
        <v>0.005370370370370373</v>
      </c>
    </row>
    <row r="35" spans="1:9" ht="15" customHeight="1">
      <c r="A35" s="13">
        <v>31</v>
      </c>
      <c r="B35" s="29" t="s">
        <v>31</v>
      </c>
      <c r="C35" s="29"/>
      <c r="D35" s="30" t="s">
        <v>78</v>
      </c>
      <c r="E35" s="31"/>
      <c r="F35" s="32">
        <v>0.02884259259259259</v>
      </c>
      <c r="G35" s="13" t="str">
        <f t="shared" si="0"/>
        <v>4.37/km</v>
      </c>
      <c r="H35" s="14">
        <f t="shared" si="1"/>
        <v>0.006701388888888885</v>
      </c>
      <c r="I35" s="14">
        <f>F35-INDEX($F$5:$F$396,MATCH(D35,$D$5:$D$396,0))</f>
        <v>0.006701388888888885</v>
      </c>
    </row>
    <row r="36" spans="1:9" ht="15" customHeight="1">
      <c r="A36" s="13">
        <v>32</v>
      </c>
      <c r="B36" s="29" t="s">
        <v>32</v>
      </c>
      <c r="C36" s="29"/>
      <c r="D36" s="30" t="s">
        <v>78</v>
      </c>
      <c r="E36" s="31"/>
      <c r="F36" s="32">
        <v>0.02890046296296296</v>
      </c>
      <c r="G36" s="13" t="str">
        <f t="shared" si="0"/>
        <v>4.37/km</v>
      </c>
      <c r="H36" s="14">
        <f t="shared" si="1"/>
        <v>0.0067592592592592565</v>
      </c>
      <c r="I36" s="14">
        <f>F36-INDEX($F$5:$F$396,MATCH(D36,$D$5:$D$396,0))</f>
        <v>0.0067592592592592565</v>
      </c>
    </row>
    <row r="37" spans="1:9" ht="15" customHeight="1">
      <c r="A37" s="13">
        <v>33</v>
      </c>
      <c r="B37" s="29" t="s">
        <v>33</v>
      </c>
      <c r="C37" s="29"/>
      <c r="D37" s="30" t="s">
        <v>76</v>
      </c>
      <c r="E37" s="31"/>
      <c r="F37" s="32">
        <v>0.029074074074074075</v>
      </c>
      <c r="G37" s="13" t="str">
        <f t="shared" si="0"/>
        <v>4.39/km</v>
      </c>
      <c r="H37" s="14">
        <f t="shared" si="1"/>
        <v>0.0069328703703703705</v>
      </c>
      <c r="I37" s="14">
        <f>F37-INDEX($F$5:$F$396,MATCH(D37,$D$5:$D$396,0))</f>
        <v>0</v>
      </c>
    </row>
    <row r="38" spans="1:9" ht="15" customHeight="1">
      <c r="A38" s="13">
        <v>34</v>
      </c>
      <c r="B38" s="29" t="s">
        <v>34</v>
      </c>
      <c r="C38" s="29"/>
      <c r="D38" s="30" t="s">
        <v>80</v>
      </c>
      <c r="E38" s="31"/>
      <c r="F38" s="32">
        <v>0.029247685185185186</v>
      </c>
      <c r="G38" s="13" t="str">
        <f t="shared" si="0"/>
        <v>4.41/km</v>
      </c>
      <c r="H38" s="14">
        <f t="shared" si="1"/>
        <v>0.007106481481481481</v>
      </c>
      <c r="I38" s="14">
        <f>F38-INDEX($F$5:$F$396,MATCH(D38,$D$5:$D$396,0))</f>
        <v>0.002824074074074076</v>
      </c>
    </row>
    <row r="39" spans="1:9" ht="15" customHeight="1">
      <c r="A39" s="13">
        <v>35</v>
      </c>
      <c r="B39" s="29" t="s">
        <v>35</v>
      </c>
      <c r="C39" s="29"/>
      <c r="D39" s="30" t="s">
        <v>78</v>
      </c>
      <c r="E39" s="31"/>
      <c r="F39" s="32">
        <v>0.02943287037037037</v>
      </c>
      <c r="G39" s="13" t="str">
        <f t="shared" si="0"/>
        <v>4.43/km</v>
      </c>
      <c r="H39" s="14">
        <f t="shared" si="1"/>
        <v>0.007291666666666665</v>
      </c>
      <c r="I39" s="14">
        <f>F39-INDEX($F$5:$F$396,MATCH(D39,$D$5:$D$396,0))</f>
        <v>0.007291666666666665</v>
      </c>
    </row>
    <row r="40" spans="1:9" ht="15" customHeight="1">
      <c r="A40" s="13">
        <v>36</v>
      </c>
      <c r="B40" s="29" t="s">
        <v>36</v>
      </c>
      <c r="C40" s="29"/>
      <c r="D40" s="30" t="s">
        <v>37</v>
      </c>
      <c r="E40" s="31"/>
      <c r="F40" s="32">
        <v>0.02946759259259259</v>
      </c>
      <c r="G40" s="13" t="str">
        <f t="shared" si="0"/>
        <v>4.43/km</v>
      </c>
      <c r="H40" s="14">
        <f t="shared" si="1"/>
        <v>0.007326388888888886</v>
      </c>
      <c r="I40" s="14">
        <f>F40-INDEX($F$5:$F$396,MATCH(D40,$D$5:$D$396,0))</f>
        <v>0</v>
      </c>
    </row>
    <row r="41" spans="1:9" ht="15" customHeight="1">
      <c r="A41" s="13">
        <v>37</v>
      </c>
      <c r="B41" s="29" t="s">
        <v>38</v>
      </c>
      <c r="C41" s="29"/>
      <c r="D41" s="30" t="s">
        <v>78</v>
      </c>
      <c r="E41" s="31"/>
      <c r="F41" s="32">
        <v>0.02972222222222222</v>
      </c>
      <c r="G41" s="13" t="str">
        <f t="shared" si="0"/>
        <v>4.45/km</v>
      </c>
      <c r="H41" s="14">
        <f t="shared" si="1"/>
        <v>0.007581018518518515</v>
      </c>
      <c r="I41" s="14">
        <f>F41-INDEX($F$5:$F$396,MATCH(D41,$D$5:$D$396,0))</f>
        <v>0.007581018518518515</v>
      </c>
    </row>
    <row r="42" spans="1:9" ht="15" customHeight="1">
      <c r="A42" s="13">
        <v>38</v>
      </c>
      <c r="B42" s="29" t="s">
        <v>39</v>
      </c>
      <c r="C42" s="29"/>
      <c r="D42" s="30" t="s">
        <v>15</v>
      </c>
      <c r="E42" s="31"/>
      <c r="F42" s="32">
        <v>0.030104166666666668</v>
      </c>
      <c r="G42" s="13" t="str">
        <f t="shared" si="0"/>
        <v>4.49/km</v>
      </c>
      <c r="H42" s="14">
        <f t="shared" si="1"/>
        <v>0.007962962962962963</v>
      </c>
      <c r="I42" s="14">
        <f>F42-INDEX($F$5:$F$396,MATCH(D42,$D$5:$D$396,0))</f>
        <v>0.0050115740740740745</v>
      </c>
    </row>
    <row r="43" spans="1:9" ht="15" customHeight="1">
      <c r="A43" s="13">
        <v>39</v>
      </c>
      <c r="B43" s="29" t="s">
        <v>40</v>
      </c>
      <c r="C43" s="29"/>
      <c r="D43" s="30" t="s">
        <v>77</v>
      </c>
      <c r="E43" s="31"/>
      <c r="F43" s="32">
        <v>0.030289351851851855</v>
      </c>
      <c r="G43" s="13" t="str">
        <f t="shared" si="0"/>
        <v>4.51/km</v>
      </c>
      <c r="H43" s="14">
        <f t="shared" si="1"/>
        <v>0.008148148148148151</v>
      </c>
      <c r="I43" s="14">
        <f>F43-INDEX($F$5:$F$396,MATCH(D43,$D$5:$D$396,0))</f>
        <v>0.006875000000000003</v>
      </c>
    </row>
    <row r="44" spans="1:9" ht="15" customHeight="1">
      <c r="A44" s="13">
        <v>40</v>
      </c>
      <c r="B44" s="29" t="s">
        <v>41</v>
      </c>
      <c r="C44" s="29"/>
      <c r="D44" s="30" t="s">
        <v>37</v>
      </c>
      <c r="E44" s="31"/>
      <c r="F44" s="32">
        <v>0.030335648148148143</v>
      </c>
      <c r="G44" s="13" t="str">
        <f t="shared" si="0"/>
        <v>4.51/km</v>
      </c>
      <c r="H44" s="14">
        <f t="shared" si="1"/>
        <v>0.008194444444444438</v>
      </c>
      <c r="I44" s="14">
        <f>F44-INDEX($F$5:$F$396,MATCH(D44,$D$5:$D$396,0))</f>
        <v>0.0008680555555555525</v>
      </c>
    </row>
    <row r="45" spans="1:9" ht="15" customHeight="1">
      <c r="A45" s="13">
        <v>41</v>
      </c>
      <c r="B45" s="29" t="s">
        <v>42</v>
      </c>
      <c r="C45" s="29"/>
      <c r="D45" s="30" t="s">
        <v>78</v>
      </c>
      <c r="E45" s="31"/>
      <c r="F45" s="32">
        <v>0.03149305555555556</v>
      </c>
      <c r="G45" s="13" t="str">
        <f t="shared" si="0"/>
        <v>5.02/km</v>
      </c>
      <c r="H45" s="14">
        <f t="shared" si="1"/>
        <v>0.009351851851851854</v>
      </c>
      <c r="I45" s="14">
        <f>F45-INDEX($F$5:$F$396,MATCH(D45,$D$5:$D$396,0))</f>
        <v>0.009351851851851854</v>
      </c>
    </row>
    <row r="46" spans="1:9" ht="15" customHeight="1">
      <c r="A46" s="13">
        <v>42</v>
      </c>
      <c r="B46" s="29" t="s">
        <v>43</v>
      </c>
      <c r="C46" s="29"/>
      <c r="D46" s="30" t="s">
        <v>77</v>
      </c>
      <c r="E46" s="31"/>
      <c r="F46" s="32">
        <v>0.032025462962962964</v>
      </c>
      <c r="G46" s="13" t="str">
        <f t="shared" si="0"/>
        <v>5.07/km</v>
      </c>
      <c r="H46" s="14">
        <f t="shared" si="1"/>
        <v>0.00988425925925926</v>
      </c>
      <c r="I46" s="14">
        <f>F46-INDEX($F$5:$F$396,MATCH(D46,$D$5:$D$396,0))</f>
        <v>0.008611111111111111</v>
      </c>
    </row>
    <row r="47" spans="1:9" ht="15" customHeight="1">
      <c r="A47" s="13">
        <v>43</v>
      </c>
      <c r="B47" s="29" t="s">
        <v>44</v>
      </c>
      <c r="C47" s="29"/>
      <c r="D47" s="30" t="s">
        <v>80</v>
      </c>
      <c r="E47" s="31"/>
      <c r="F47" s="32">
        <v>0.03203703703703704</v>
      </c>
      <c r="G47" s="13" t="str">
        <f t="shared" si="0"/>
        <v>5.08/km</v>
      </c>
      <c r="H47" s="14">
        <f t="shared" si="1"/>
        <v>0.009895833333333333</v>
      </c>
      <c r="I47" s="14">
        <f>F47-INDEX($F$5:$F$396,MATCH(D47,$D$5:$D$396,0))</f>
        <v>0.005613425925925928</v>
      </c>
    </row>
    <row r="48" spans="1:9" ht="15" customHeight="1">
      <c r="A48" s="13">
        <v>44</v>
      </c>
      <c r="B48" s="29" t="s">
        <v>45</v>
      </c>
      <c r="C48" s="29"/>
      <c r="D48" s="30" t="s">
        <v>37</v>
      </c>
      <c r="E48" s="31"/>
      <c r="F48" s="32">
        <v>0.03204861111111111</v>
      </c>
      <c r="G48" s="13" t="str">
        <f t="shared" si="0"/>
        <v>5.08/km</v>
      </c>
      <c r="H48" s="14">
        <f t="shared" si="1"/>
        <v>0.009907407407407406</v>
      </c>
      <c r="I48" s="14">
        <f>F48-INDEX($F$5:$F$396,MATCH(D48,$D$5:$D$396,0))</f>
        <v>0.0025810185185185207</v>
      </c>
    </row>
    <row r="49" spans="1:9" ht="15" customHeight="1">
      <c r="A49" s="13">
        <v>45</v>
      </c>
      <c r="B49" s="29" t="s">
        <v>46</v>
      </c>
      <c r="C49" s="29"/>
      <c r="D49" s="30" t="s">
        <v>79</v>
      </c>
      <c r="E49" s="31"/>
      <c r="F49" s="32">
        <v>0.032129629629629626</v>
      </c>
      <c r="G49" s="13" t="str">
        <f t="shared" si="0"/>
        <v>5.08/km</v>
      </c>
      <c r="H49" s="14">
        <f t="shared" si="1"/>
        <v>0.009988425925925921</v>
      </c>
      <c r="I49" s="14">
        <f>F49-INDEX($F$5:$F$396,MATCH(D49,$D$5:$D$396,0))</f>
        <v>0.009490740740740737</v>
      </c>
    </row>
    <row r="50" spans="1:9" ht="15" customHeight="1">
      <c r="A50" s="13">
        <v>46</v>
      </c>
      <c r="B50" s="29" t="s">
        <v>47</v>
      </c>
      <c r="C50" s="29"/>
      <c r="D50" s="30" t="s">
        <v>78</v>
      </c>
      <c r="E50" s="31"/>
      <c r="F50" s="32">
        <v>0.032615740740740744</v>
      </c>
      <c r="G50" s="13" t="str">
        <f t="shared" si="0"/>
        <v>5.13/km</v>
      </c>
      <c r="H50" s="14">
        <f t="shared" si="1"/>
        <v>0.01047453703703704</v>
      </c>
      <c r="I50" s="14">
        <f>F50-INDEX($F$5:$F$396,MATCH(D50,$D$5:$D$396,0))</f>
        <v>0.01047453703703704</v>
      </c>
    </row>
    <row r="51" spans="1:9" ht="15" customHeight="1">
      <c r="A51" s="13">
        <v>47</v>
      </c>
      <c r="B51" s="29" t="s">
        <v>48</v>
      </c>
      <c r="C51" s="29"/>
      <c r="D51" s="30" t="s">
        <v>79</v>
      </c>
      <c r="E51" s="31"/>
      <c r="F51" s="32">
        <v>0.03288194444444444</v>
      </c>
      <c r="G51" s="13" t="str">
        <f t="shared" si="0"/>
        <v>5.16/km</v>
      </c>
      <c r="H51" s="14">
        <f t="shared" si="1"/>
        <v>0.010740740740740738</v>
      </c>
      <c r="I51" s="14">
        <f>F51-INDEX($F$5:$F$396,MATCH(D51,$D$5:$D$396,0))</f>
        <v>0.010243055555555554</v>
      </c>
    </row>
    <row r="52" spans="1:9" ht="15" customHeight="1">
      <c r="A52" s="13">
        <v>48</v>
      </c>
      <c r="B52" s="29" t="s">
        <v>49</v>
      </c>
      <c r="C52" s="29"/>
      <c r="D52" s="30" t="s">
        <v>79</v>
      </c>
      <c r="E52" s="31"/>
      <c r="F52" s="32">
        <v>0.03300925925925926</v>
      </c>
      <c r="G52" s="13" t="str">
        <f t="shared" si="0"/>
        <v>5.17/km</v>
      </c>
      <c r="H52" s="14">
        <f t="shared" si="1"/>
        <v>0.010868055555555554</v>
      </c>
      <c r="I52" s="14">
        <f>F52-INDEX($F$5:$F$396,MATCH(D52,$D$5:$D$396,0))</f>
        <v>0.01037037037037037</v>
      </c>
    </row>
    <row r="53" spans="1:9" ht="15" customHeight="1">
      <c r="A53" s="13">
        <v>49</v>
      </c>
      <c r="B53" s="29" t="s">
        <v>50</v>
      </c>
      <c r="C53" s="29"/>
      <c r="D53" s="30" t="s">
        <v>15</v>
      </c>
      <c r="E53" s="31"/>
      <c r="F53" s="32">
        <v>0.033032407407407406</v>
      </c>
      <c r="G53" s="13" t="str">
        <f t="shared" si="0"/>
        <v>5.17/km</v>
      </c>
      <c r="H53" s="14">
        <f t="shared" si="1"/>
        <v>0.010891203703703702</v>
      </c>
      <c r="I53" s="14">
        <f>F53-INDEX($F$5:$F$396,MATCH(D53,$D$5:$D$396,0))</f>
        <v>0.007939814814814813</v>
      </c>
    </row>
    <row r="54" spans="1:9" ht="15" customHeight="1">
      <c r="A54" s="13">
        <v>50</v>
      </c>
      <c r="B54" s="29" t="s">
        <v>51</v>
      </c>
      <c r="C54" s="29"/>
      <c r="D54" s="30" t="s">
        <v>78</v>
      </c>
      <c r="E54" s="31"/>
      <c r="F54" s="32">
        <v>0.03342592592592592</v>
      </c>
      <c r="G54" s="13" t="str">
        <f t="shared" si="0"/>
        <v>5.21/km</v>
      </c>
      <c r="H54" s="14">
        <f t="shared" si="1"/>
        <v>0.011284722222222217</v>
      </c>
      <c r="I54" s="14">
        <f>F54-INDEX($F$5:$F$396,MATCH(D54,$D$5:$D$396,0))</f>
        <v>0.011284722222222217</v>
      </c>
    </row>
    <row r="55" spans="1:9" ht="15" customHeight="1">
      <c r="A55" s="13">
        <v>51</v>
      </c>
      <c r="B55" s="29" t="s">
        <v>52</v>
      </c>
      <c r="C55" s="29"/>
      <c r="D55" s="30" t="s">
        <v>79</v>
      </c>
      <c r="E55" s="31"/>
      <c r="F55" s="32">
        <v>0.0334375</v>
      </c>
      <c r="G55" s="13" t="str">
        <f t="shared" si="0"/>
        <v>5.21/km</v>
      </c>
      <c r="H55" s="14">
        <f t="shared" si="1"/>
        <v>0.011296296296296297</v>
      </c>
      <c r="I55" s="14">
        <f>F55-INDEX($F$5:$F$396,MATCH(D55,$D$5:$D$396,0))</f>
        <v>0.010798611111111113</v>
      </c>
    </row>
    <row r="56" spans="1:9" ht="15" customHeight="1">
      <c r="A56" s="13">
        <v>52</v>
      </c>
      <c r="B56" s="29" t="s">
        <v>53</v>
      </c>
      <c r="C56" s="29"/>
      <c r="D56" s="30" t="s">
        <v>54</v>
      </c>
      <c r="E56" s="31"/>
      <c r="F56" s="32">
        <v>0.0338425925925926</v>
      </c>
      <c r="G56" s="13" t="str">
        <f t="shared" si="0"/>
        <v>5.25/km</v>
      </c>
      <c r="H56" s="14">
        <f t="shared" si="1"/>
        <v>0.011701388888888893</v>
      </c>
      <c r="I56" s="14">
        <f>F56-INDEX($F$5:$F$396,MATCH(D56,$D$5:$D$396,0))</f>
        <v>0</v>
      </c>
    </row>
    <row r="57" spans="1:9" ht="15" customHeight="1">
      <c r="A57" s="13">
        <v>53</v>
      </c>
      <c r="B57" s="29" t="s">
        <v>55</v>
      </c>
      <c r="C57" s="29"/>
      <c r="D57" s="30" t="s">
        <v>37</v>
      </c>
      <c r="E57" s="31"/>
      <c r="F57" s="32">
        <v>0.03386574074074074</v>
      </c>
      <c r="G57" s="13" t="str">
        <f t="shared" si="0"/>
        <v>5.25/km</v>
      </c>
      <c r="H57" s="14">
        <f t="shared" si="1"/>
        <v>0.011724537037037033</v>
      </c>
      <c r="I57" s="14">
        <f>F57-INDEX($F$5:$F$396,MATCH(D57,$D$5:$D$396,0))</f>
        <v>0.0043981481481481476</v>
      </c>
    </row>
    <row r="58" spans="1:9" ht="15" customHeight="1">
      <c r="A58" s="13">
        <v>54</v>
      </c>
      <c r="B58" s="29" t="s">
        <v>56</v>
      </c>
      <c r="C58" s="29"/>
      <c r="D58" s="30" t="s">
        <v>80</v>
      </c>
      <c r="E58" s="31"/>
      <c r="F58" s="32">
        <v>0.035868055555555556</v>
      </c>
      <c r="G58" s="13" t="str">
        <f t="shared" si="0"/>
        <v>5.44/km</v>
      </c>
      <c r="H58" s="14">
        <f t="shared" si="1"/>
        <v>0.013726851851851851</v>
      </c>
      <c r="I58" s="14">
        <f>F58-INDEX($F$5:$F$396,MATCH(D58,$D$5:$D$396,0))</f>
        <v>0.009444444444444446</v>
      </c>
    </row>
    <row r="59" spans="1:9" ht="15" customHeight="1">
      <c r="A59" s="13">
        <v>55</v>
      </c>
      <c r="B59" s="29" t="s">
        <v>57</v>
      </c>
      <c r="C59" s="29"/>
      <c r="D59" s="30" t="s">
        <v>15</v>
      </c>
      <c r="E59" s="31"/>
      <c r="F59" s="32">
        <v>0.03591435185185186</v>
      </c>
      <c r="G59" s="13" t="str">
        <f t="shared" si="0"/>
        <v>5.45/km</v>
      </c>
      <c r="H59" s="14">
        <f t="shared" si="1"/>
        <v>0.013773148148148152</v>
      </c>
      <c r="I59" s="14">
        <f>F59-INDEX($F$5:$F$396,MATCH(D59,$D$5:$D$396,0))</f>
        <v>0.010821759259259264</v>
      </c>
    </row>
    <row r="60" spans="1:9" ht="15" customHeight="1">
      <c r="A60" s="13">
        <v>56</v>
      </c>
      <c r="B60" s="29" t="s">
        <v>58</v>
      </c>
      <c r="C60" s="29"/>
      <c r="D60" s="30" t="s">
        <v>79</v>
      </c>
      <c r="E60" s="31"/>
      <c r="F60" s="32">
        <v>0.03635416666666667</v>
      </c>
      <c r="G60" s="13" t="str">
        <f t="shared" si="0"/>
        <v>5.49/km</v>
      </c>
      <c r="H60" s="14">
        <f t="shared" si="1"/>
        <v>0.014212962962962962</v>
      </c>
      <c r="I60" s="14">
        <f>F60-INDEX($F$5:$F$396,MATCH(D60,$D$5:$D$396,0))</f>
        <v>0.013715277777777778</v>
      </c>
    </row>
    <row r="61" spans="1:9" ht="15" customHeight="1">
      <c r="A61" s="13">
        <v>57</v>
      </c>
      <c r="B61" s="29" t="s">
        <v>59</v>
      </c>
      <c r="C61" s="29"/>
      <c r="D61" s="30" t="s">
        <v>78</v>
      </c>
      <c r="E61" s="31"/>
      <c r="F61" s="32">
        <v>0.03636574074074074</v>
      </c>
      <c r="G61" s="13" t="str">
        <f t="shared" si="0"/>
        <v>5.49/km</v>
      </c>
      <c r="H61" s="14">
        <f t="shared" si="1"/>
        <v>0.014224537037037036</v>
      </c>
      <c r="I61" s="14">
        <f>F61-INDEX($F$5:$F$396,MATCH(D61,$D$5:$D$396,0))</f>
        <v>0.014224537037037036</v>
      </c>
    </row>
    <row r="62" spans="1:9" ht="15" customHeight="1">
      <c r="A62" s="16">
        <v>58</v>
      </c>
      <c r="B62" s="34" t="s">
        <v>60</v>
      </c>
      <c r="C62" s="34"/>
      <c r="D62" s="35" t="s">
        <v>54</v>
      </c>
      <c r="E62" s="36"/>
      <c r="F62" s="37">
        <v>0.03944444444444444</v>
      </c>
      <c r="G62" s="16" t="str">
        <f t="shared" si="0"/>
        <v>6.19/km</v>
      </c>
      <c r="H62" s="17">
        <f t="shared" si="1"/>
        <v>0.017303240740740737</v>
      </c>
      <c r="I62" s="17">
        <f>F62-INDEX($F$5:$F$396,MATCH(D62,$D$5:$D$396,0))</f>
        <v>0.005601851851851844</v>
      </c>
    </row>
  </sheetData>
  <autoFilter ref="A4:I62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pane ySplit="3" topLeftCell="BM4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3" t="str">
        <f>Individuale!A1</f>
        <v>Corri tra le Rose</v>
      </c>
      <c r="B1" s="23"/>
      <c r="C1" s="23"/>
    </row>
    <row r="2" spans="1:3" ht="42" customHeight="1">
      <c r="A2" s="24" t="str">
        <f>Individuale!A3&amp;" km. "&amp;Individuale!I3</f>
        <v>S. Lucia di Fontenuova - Roma (RM) Italia - Domenica 10/06/2012 km. 9</v>
      </c>
      <c r="B2" s="24"/>
      <c r="C2" s="24"/>
    </row>
    <row r="3" spans="1:3" ht="24.75" customHeight="1">
      <c r="A3" s="18" t="s">
        <v>67</v>
      </c>
      <c r="B3" s="19" t="s">
        <v>71</v>
      </c>
      <c r="C3" s="19" t="s">
        <v>65</v>
      </c>
    </row>
    <row r="4" spans="1:3" ht="15" customHeight="1">
      <c r="A4" s="38">
        <v>1</v>
      </c>
      <c r="B4" s="39" t="s">
        <v>64</v>
      </c>
      <c r="C4" s="40">
        <v>58</v>
      </c>
    </row>
    <row r="5" ht="12.75">
      <c r="C5" s="2">
        <f>SUM(C4:C4)</f>
        <v>58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2012-06-11T09:10:46Z</dcterms:created>
  <dcterms:modified xsi:type="dcterms:W3CDTF">2012-06-14T12:54:26Z</dcterms:modified>
  <cp:category/>
  <cp:version/>
  <cp:contentType/>
  <cp:contentStatus/>
</cp:coreProperties>
</file>