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<sst xmlns="http://schemas.openxmlformats.org/spreadsheetml/2006/main" count="120" uniqueCount="84">
  <si>
    <t>A.S.D. Podistica Solidarietà</t>
  </si>
  <si>
    <t>Venafro Roberto</t>
  </si>
  <si>
    <t>m40</t>
  </si>
  <si>
    <t>Podistica dei Fiori</t>
  </si>
  <si>
    <t>1.01.01</t>
  </si>
  <si>
    <t>D'orazio Remo</t>
  </si>
  <si>
    <t>m50</t>
  </si>
  <si>
    <t>1.09.21</t>
  </si>
  <si>
    <t>Bonavera Franco</t>
  </si>
  <si>
    <t>1.11.57</t>
  </si>
  <si>
    <t>Miacci Annalisa</t>
  </si>
  <si>
    <t>F35</t>
  </si>
  <si>
    <t>Atletica Colleferro</t>
  </si>
  <si>
    <t>1.12.06</t>
  </si>
  <si>
    <t>Caschera Remo</t>
  </si>
  <si>
    <t>m45</t>
  </si>
  <si>
    <t>1.12.39</t>
  </si>
  <si>
    <t>Fiorletta Jacopo</t>
  </si>
  <si>
    <t>p</t>
  </si>
  <si>
    <t>1.13.40</t>
  </si>
  <si>
    <t>Pisani Enrico</t>
  </si>
  <si>
    <t>tm</t>
  </si>
  <si>
    <t>Piattella Marina</t>
  </si>
  <si>
    <t>f45</t>
  </si>
  <si>
    <t>Golvelli Giovanni</t>
  </si>
  <si>
    <t>m60</t>
  </si>
  <si>
    <t>Gentilucci Antonio</t>
  </si>
  <si>
    <t>1.19.10</t>
  </si>
  <si>
    <t>Piagnatelli luigi Mario</t>
  </si>
  <si>
    <t>m55</t>
  </si>
  <si>
    <t>Gruppo Fiat</t>
  </si>
  <si>
    <t>1.19.50</t>
  </si>
  <si>
    <t>Di Mario Ezio</t>
  </si>
  <si>
    <t>1.21.09</t>
  </si>
  <si>
    <t>Mevo Lorenzo</t>
  </si>
  <si>
    <t>Poligolfo Formia</t>
  </si>
  <si>
    <t>1.21.47</t>
  </si>
  <si>
    <t>Salera Aldo</t>
  </si>
  <si>
    <t>1.22.41</t>
  </si>
  <si>
    <t>Gallo Andrea</t>
  </si>
  <si>
    <t>J</t>
  </si>
  <si>
    <t>1.22.57</t>
  </si>
  <si>
    <t>Festa Felice</t>
  </si>
  <si>
    <t>M55</t>
  </si>
  <si>
    <t>1.24.46</t>
  </si>
  <si>
    <t>Mariani Patrizia</t>
  </si>
  <si>
    <t>f35</t>
  </si>
  <si>
    <t>pod. Oro fantasy</t>
  </si>
  <si>
    <t>1.25.49</t>
  </si>
  <si>
    <t>Corona Franco</t>
  </si>
  <si>
    <t>m65</t>
  </si>
  <si>
    <t>1.26.18</t>
  </si>
  <si>
    <t>la Rocca Marcello</t>
  </si>
  <si>
    <t>m35</t>
  </si>
  <si>
    <t>Atina Trail Running</t>
  </si>
  <si>
    <t>1.27.13</t>
  </si>
  <si>
    <t>Rosa Carlo</t>
  </si>
  <si>
    <t>1.28.43</t>
  </si>
  <si>
    <t>Monticelli isabellae</t>
  </si>
  <si>
    <t>f40</t>
  </si>
  <si>
    <t>1.29.50</t>
  </si>
  <si>
    <t>Cedrone Antonello</t>
  </si>
  <si>
    <t>Visco Cesidio</t>
  </si>
  <si>
    <t>1.36.51</t>
  </si>
  <si>
    <t>Coletti Marzia</t>
  </si>
  <si>
    <t>1.50.51</t>
  </si>
  <si>
    <t>D'Agostino Antonio</t>
  </si>
  <si>
    <t>m75</t>
  </si>
  <si>
    <t>1.59.15</t>
  </si>
  <si>
    <t>Individuale</t>
  </si>
  <si>
    <t>Bancari Romani</t>
  </si>
  <si>
    <r>
      <t xml:space="preserve">La Montanara </t>
    </r>
    <r>
      <rPr>
        <i/>
        <sz val="18"/>
        <rFont val="Arial"/>
        <family val="2"/>
      </rPr>
      <t>13ª edizione</t>
    </r>
  </si>
  <si>
    <t>San Donato Val Comino (FR) Italia - Venerdì 05/08/2011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</si>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</sst>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vertical="center"/>
    </xf>
    <xf numFmtId="165" fontId="12" fillId="4" borderId="6" xfId="0" applyNumberFormat="1" applyFont="1" applyFill="1" applyBorder="1" applyAlignment="1">
      <alignment horizontal="center" vertical="center"/>
    </xf>
    <xf numFmtId="0" fontId="12" fillId="4" borderId="6" xfId="0" applyNumberFormat="1" applyFont="1" applyFill="1" applyBorder="1" applyAlignment="1">
      <alignment horizontal="center" vertical="center"/>
    </xf>
    <xf numFmtId="21" fontId="12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12" fillId="4" borderId="6" xfId="0" applyNumberFormat="1" applyFont="1" applyFill="1" applyBorder="1" applyAlignment="1">
      <alignment vertical="center"/>
    </xf>
    <xf numFmtId="49" fontId="12" fillId="4" borderId="6" xfId="0" applyNumberFormat="1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vertical="center"/>
    </xf>
    <xf numFmtId="0" fontId="7" fillId="0" borderId="6" xfId="0" applyNumberFormat="1" applyFont="1" applyBorder="1" applyAlignment="1">
      <alignment horizontal="center" vertical="center"/>
    </xf>
    <xf numFmtId="21" fontId="7" fillId="0" borderId="6" xfId="0" applyNumberFormat="1" applyFont="1" applyBorder="1" applyAlignment="1">
      <alignment horizontal="center" vertical="center"/>
    </xf>
    <xf numFmtId="49" fontId="12" fillId="4" borderId="0" xfId="0" applyNumberFormat="1" applyFont="1" applyFill="1" applyBorder="1" applyAlignment="1">
      <alignment vertical="center"/>
    </xf>
    <xf numFmtId="49" fontId="12" fillId="4" borderId="10" xfId="0" applyNumberFormat="1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7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5" t="s">
        <v>71</v>
      </c>
      <c r="B1" s="25"/>
      <c r="C1" s="25"/>
      <c r="D1" s="25"/>
      <c r="E1" s="25"/>
      <c r="F1" s="25"/>
      <c r="G1" s="25"/>
      <c r="H1" s="25"/>
      <c r="I1" s="25"/>
    </row>
    <row r="2" spans="1:9" ht="24.75" customHeight="1">
      <c r="A2" s="26" t="s">
        <v>72</v>
      </c>
      <c r="B2" s="26"/>
      <c r="C2" s="26"/>
      <c r="D2" s="26"/>
      <c r="E2" s="26"/>
      <c r="F2" s="26"/>
      <c r="G2" s="26"/>
      <c r="H2" s="3" t="s">
        <v>73</v>
      </c>
      <c r="I2" s="4">
        <v>16.2</v>
      </c>
    </row>
    <row r="3" spans="1:9" ht="37.5" customHeight="1">
      <c r="A3" s="5" t="s">
        <v>74</v>
      </c>
      <c r="B3" s="6" t="s">
        <v>75</v>
      </c>
      <c r="C3" s="7" t="s">
        <v>76</v>
      </c>
      <c r="D3" s="7" t="s">
        <v>77</v>
      </c>
      <c r="E3" s="8" t="s">
        <v>78</v>
      </c>
      <c r="F3" s="9" t="s">
        <v>79</v>
      </c>
      <c r="G3" s="9" t="s">
        <v>80</v>
      </c>
      <c r="H3" s="10" t="s">
        <v>81</v>
      </c>
      <c r="I3" s="10" t="s">
        <v>82</v>
      </c>
    </row>
    <row r="4" spans="1:9" s="11" customFormat="1" ht="15" customHeight="1">
      <c r="A4" s="14">
        <v>1</v>
      </c>
      <c r="B4" s="35" t="s">
        <v>1</v>
      </c>
      <c r="C4" s="36"/>
      <c r="D4" s="37" t="s">
        <v>2</v>
      </c>
      <c r="E4" s="38" t="s">
        <v>3</v>
      </c>
      <c r="F4" s="39" t="s">
        <v>4</v>
      </c>
      <c r="G4" s="14" t="str">
        <f aca="true" t="shared" si="0" ref="G4:G28">TEXT(INT((HOUR(F4)*3600+MINUTE(F4)*60+SECOND(F4))/$I$2/60),"0")&amp;"."&amp;TEXT(MOD((HOUR(F4)*3600+MINUTE(F4)*60+SECOND(F4))/$I$2,60),"00")&amp;"/km"</f>
        <v>3.46/km</v>
      </c>
      <c r="H4" s="17">
        <f>F4-$F$4</f>
        <v>0</v>
      </c>
      <c r="I4" s="17">
        <f>F4-INDEX($F$4:$F$28,MATCH(D4,$D$4:$D$28,0))</f>
        <v>0</v>
      </c>
    </row>
    <row r="5" spans="1:9" s="11" customFormat="1" ht="15" customHeight="1">
      <c r="A5" s="15">
        <v>2</v>
      </c>
      <c r="B5" s="40" t="s">
        <v>5</v>
      </c>
      <c r="C5" s="41"/>
      <c r="D5" s="42" t="s">
        <v>6</v>
      </c>
      <c r="E5" s="43" t="s">
        <v>3</v>
      </c>
      <c r="F5" s="44" t="s">
        <v>7</v>
      </c>
      <c r="G5" s="15" t="str">
        <f t="shared" si="0"/>
        <v>4.17/km</v>
      </c>
      <c r="H5" s="18">
        <f>F5-$F$4</f>
        <v>0.005787037037037035</v>
      </c>
      <c r="I5" s="18">
        <f>F5-INDEX($F$4:$F$560,MATCH(D5,$D$4:$D$560,0))</f>
        <v>0</v>
      </c>
    </row>
    <row r="6" spans="1:9" s="11" customFormat="1" ht="15" customHeight="1">
      <c r="A6" s="15">
        <v>3</v>
      </c>
      <c r="B6" s="40" t="s">
        <v>8</v>
      </c>
      <c r="C6" s="41"/>
      <c r="D6" s="42" t="s">
        <v>6</v>
      </c>
      <c r="E6" s="43" t="s">
        <v>3</v>
      </c>
      <c r="F6" s="44" t="s">
        <v>9</v>
      </c>
      <c r="G6" s="15" t="str">
        <f t="shared" si="0"/>
        <v>4.26/km</v>
      </c>
      <c r="H6" s="18">
        <f aca="true" t="shared" si="1" ref="H6:H21">F6-$F$4</f>
        <v>0.007592592592592595</v>
      </c>
      <c r="I6" s="18">
        <f>F6-INDEX($F$4:$F$560,MATCH(D6,$D$4:$D$560,0))</f>
        <v>0.0018055555555555602</v>
      </c>
    </row>
    <row r="7" spans="1:9" s="11" customFormat="1" ht="15" customHeight="1">
      <c r="A7" s="15">
        <v>4</v>
      </c>
      <c r="B7" s="40" t="s">
        <v>10</v>
      </c>
      <c r="C7" s="41"/>
      <c r="D7" s="42" t="s">
        <v>11</v>
      </c>
      <c r="E7" s="43" t="s">
        <v>12</v>
      </c>
      <c r="F7" s="44" t="s">
        <v>13</v>
      </c>
      <c r="G7" s="15" t="str">
        <f t="shared" si="0"/>
        <v>4.27/km</v>
      </c>
      <c r="H7" s="18">
        <f t="shared" si="1"/>
        <v>0.007696759259259257</v>
      </c>
      <c r="I7" s="18">
        <f>F7-INDEX($F$4:$F$560,MATCH(D7,$D$4:$D$560,0))</f>
        <v>0</v>
      </c>
    </row>
    <row r="8" spans="1:9" s="11" customFormat="1" ht="15" customHeight="1">
      <c r="A8" s="15">
        <v>5</v>
      </c>
      <c r="B8" s="40" t="s">
        <v>14</v>
      </c>
      <c r="C8" s="41"/>
      <c r="D8" s="42" t="s">
        <v>15</v>
      </c>
      <c r="E8" s="43" t="s">
        <v>3</v>
      </c>
      <c r="F8" s="44" t="s">
        <v>16</v>
      </c>
      <c r="G8" s="15" t="str">
        <f t="shared" si="0"/>
        <v>4.29/km</v>
      </c>
      <c r="H8" s="18">
        <f t="shared" si="1"/>
        <v>0.008078703703703706</v>
      </c>
      <c r="I8" s="18">
        <f>F8-INDEX($F$4:$F$560,MATCH(D8,$D$4:$D$560,0))</f>
        <v>0</v>
      </c>
    </row>
    <row r="9" spans="1:9" s="11" customFormat="1" ht="15" customHeight="1">
      <c r="A9" s="15">
        <v>6</v>
      </c>
      <c r="B9" s="40" t="s">
        <v>17</v>
      </c>
      <c r="C9" s="41"/>
      <c r="D9" s="42" t="s">
        <v>18</v>
      </c>
      <c r="E9" s="43" t="s">
        <v>3</v>
      </c>
      <c r="F9" s="44" t="s">
        <v>19</v>
      </c>
      <c r="G9" s="15" t="str">
        <f t="shared" si="0"/>
        <v>4.33/km</v>
      </c>
      <c r="H9" s="18">
        <f t="shared" si="1"/>
        <v>0.008784722222222222</v>
      </c>
      <c r="I9" s="18">
        <f>F9-INDEX($F$4:$F$560,MATCH(D9,$D$4:$D$560,0))</f>
        <v>0</v>
      </c>
    </row>
    <row r="10" spans="1:9" s="11" customFormat="1" ht="15" customHeight="1">
      <c r="A10" s="15">
        <v>7</v>
      </c>
      <c r="B10" s="40" t="s">
        <v>20</v>
      </c>
      <c r="C10" s="41"/>
      <c r="D10" s="42" t="s">
        <v>21</v>
      </c>
      <c r="E10" s="43" t="s">
        <v>3</v>
      </c>
      <c r="F10" s="45">
        <v>0.051643518518518526</v>
      </c>
      <c r="G10" s="15" t="str">
        <f t="shared" si="0"/>
        <v>4.35/km</v>
      </c>
      <c r="H10" s="18">
        <f t="shared" si="1"/>
        <v>0.00927083333333334</v>
      </c>
      <c r="I10" s="18">
        <f>F10-INDEX($F$4:$F$560,MATCH(D10,$D$4:$D$560,0))</f>
        <v>0</v>
      </c>
    </row>
    <row r="11" spans="1:9" s="11" customFormat="1" ht="15" customHeight="1">
      <c r="A11" s="15">
        <v>8</v>
      </c>
      <c r="B11" s="40" t="s">
        <v>22</v>
      </c>
      <c r="C11" s="41"/>
      <c r="D11" s="42" t="s">
        <v>23</v>
      </c>
      <c r="E11" s="43" t="s">
        <v>70</v>
      </c>
      <c r="F11" s="45">
        <v>0.053298611111111116</v>
      </c>
      <c r="G11" s="15" t="str">
        <f t="shared" si="0"/>
        <v>4.44/km</v>
      </c>
      <c r="H11" s="18">
        <f t="shared" si="1"/>
        <v>0.01092592592592593</v>
      </c>
      <c r="I11" s="18">
        <f>F11-INDEX($F$4:$F$560,MATCH(D11,$D$4:$D$560,0))</f>
        <v>0</v>
      </c>
    </row>
    <row r="12" spans="1:9" s="11" customFormat="1" ht="15" customHeight="1">
      <c r="A12" s="20">
        <v>9</v>
      </c>
      <c r="B12" s="46" t="s">
        <v>24</v>
      </c>
      <c r="C12" s="47"/>
      <c r="D12" s="34" t="s">
        <v>25</v>
      </c>
      <c r="E12" s="33" t="s">
        <v>0</v>
      </c>
      <c r="F12" s="24">
        <v>0.053599537037037036</v>
      </c>
      <c r="G12" s="20" t="str">
        <f t="shared" si="0"/>
        <v>4.46/km</v>
      </c>
      <c r="H12" s="22">
        <f t="shared" si="1"/>
        <v>0.011226851851851849</v>
      </c>
      <c r="I12" s="22">
        <f>F12-INDEX($F$4:$F$560,MATCH(D12,$D$4:$D$560,0))</f>
        <v>0</v>
      </c>
    </row>
    <row r="13" spans="1:9" s="11" customFormat="1" ht="15" customHeight="1">
      <c r="A13" s="15">
        <v>10</v>
      </c>
      <c r="B13" s="40" t="s">
        <v>26</v>
      </c>
      <c r="C13" s="41"/>
      <c r="D13" s="42" t="s">
        <v>15</v>
      </c>
      <c r="E13" s="48" t="s">
        <v>69</v>
      </c>
      <c r="F13" s="44" t="s">
        <v>27</v>
      </c>
      <c r="G13" s="15" t="str">
        <f t="shared" si="0"/>
        <v>4.53/km</v>
      </c>
      <c r="H13" s="18">
        <f t="shared" si="1"/>
        <v>0.012604166666666666</v>
      </c>
      <c r="I13" s="18">
        <f>F13-INDEX($F$4:$F$560,MATCH(D13,$D$4:$D$560,0))</f>
        <v>0.00452546296296296</v>
      </c>
    </row>
    <row r="14" spans="1:9" s="11" customFormat="1" ht="15" customHeight="1">
      <c r="A14" s="15">
        <v>11</v>
      </c>
      <c r="B14" s="40" t="s">
        <v>28</v>
      </c>
      <c r="C14" s="41"/>
      <c r="D14" s="42" t="s">
        <v>29</v>
      </c>
      <c r="E14" s="43" t="s">
        <v>30</v>
      </c>
      <c r="F14" s="44" t="s">
        <v>31</v>
      </c>
      <c r="G14" s="15" t="str">
        <f t="shared" si="0"/>
        <v>4.56/km</v>
      </c>
      <c r="H14" s="18">
        <f t="shared" si="1"/>
        <v>0.013067129629629623</v>
      </c>
      <c r="I14" s="18">
        <f>F14-INDEX($F$4:$F$560,MATCH(D14,$D$4:$D$560,0))</f>
        <v>0</v>
      </c>
    </row>
    <row r="15" spans="1:9" s="11" customFormat="1" ht="15" customHeight="1">
      <c r="A15" s="15">
        <v>12</v>
      </c>
      <c r="B15" s="40" t="s">
        <v>32</v>
      </c>
      <c r="C15" s="41"/>
      <c r="D15" s="42" t="s">
        <v>15</v>
      </c>
      <c r="E15" s="43" t="s">
        <v>3</v>
      </c>
      <c r="F15" s="44" t="s">
        <v>33</v>
      </c>
      <c r="G15" s="15" t="str">
        <f t="shared" si="0"/>
        <v>5.01/km</v>
      </c>
      <c r="H15" s="18">
        <f t="shared" si="1"/>
        <v>0.013981481481481484</v>
      </c>
      <c r="I15" s="18">
        <f>F15-INDEX($F$4:$F$560,MATCH(D15,$D$4:$D$560,0))</f>
        <v>0.005902777777777778</v>
      </c>
    </row>
    <row r="16" spans="1:9" s="11" customFormat="1" ht="15" customHeight="1">
      <c r="A16" s="15">
        <v>13</v>
      </c>
      <c r="B16" s="40" t="s">
        <v>34</v>
      </c>
      <c r="C16" s="41"/>
      <c r="D16" s="42" t="s">
        <v>6</v>
      </c>
      <c r="E16" s="43" t="s">
        <v>35</v>
      </c>
      <c r="F16" s="44" t="s">
        <v>36</v>
      </c>
      <c r="G16" s="15" t="str">
        <f t="shared" si="0"/>
        <v>5.03/km</v>
      </c>
      <c r="H16" s="18">
        <f t="shared" si="1"/>
        <v>0.014421296296296293</v>
      </c>
      <c r="I16" s="18">
        <f>F16-INDEX($F$4:$F$560,MATCH(D16,$D$4:$D$560,0))</f>
        <v>0.008634259259259258</v>
      </c>
    </row>
    <row r="17" spans="1:9" s="11" customFormat="1" ht="15" customHeight="1">
      <c r="A17" s="15">
        <v>14</v>
      </c>
      <c r="B17" s="40" t="s">
        <v>37</v>
      </c>
      <c r="C17" s="41"/>
      <c r="D17" s="42" t="s">
        <v>6</v>
      </c>
      <c r="E17" s="43" t="s">
        <v>30</v>
      </c>
      <c r="F17" s="44" t="s">
        <v>38</v>
      </c>
      <c r="G17" s="15" t="str">
        <f t="shared" si="0"/>
        <v>5.06/km</v>
      </c>
      <c r="H17" s="18">
        <f t="shared" si="1"/>
        <v>0.015046296296296294</v>
      </c>
      <c r="I17" s="18">
        <f>F17-INDEX($F$4:$F$560,MATCH(D17,$D$4:$D$560,0))</f>
        <v>0.009259259259259259</v>
      </c>
    </row>
    <row r="18" spans="1:9" s="11" customFormat="1" ht="15" customHeight="1">
      <c r="A18" s="15">
        <v>15</v>
      </c>
      <c r="B18" s="40" t="s">
        <v>39</v>
      </c>
      <c r="C18" s="41"/>
      <c r="D18" s="42" t="s">
        <v>40</v>
      </c>
      <c r="E18" s="48" t="s">
        <v>69</v>
      </c>
      <c r="F18" s="44" t="s">
        <v>41</v>
      </c>
      <c r="G18" s="15" t="str">
        <f t="shared" si="0"/>
        <v>5.07/km</v>
      </c>
      <c r="H18" s="18">
        <f t="shared" si="1"/>
        <v>0.015231481481481485</v>
      </c>
      <c r="I18" s="18">
        <f>F18-INDEX($F$4:$F$560,MATCH(D18,$D$4:$D$560,0))</f>
        <v>0</v>
      </c>
    </row>
    <row r="19" spans="1:9" s="11" customFormat="1" ht="15" customHeight="1">
      <c r="A19" s="15">
        <v>16</v>
      </c>
      <c r="B19" s="40" t="s">
        <v>42</v>
      </c>
      <c r="C19" s="41"/>
      <c r="D19" s="42" t="s">
        <v>43</v>
      </c>
      <c r="E19" s="43" t="s">
        <v>35</v>
      </c>
      <c r="F19" s="44" t="s">
        <v>44</v>
      </c>
      <c r="G19" s="15" t="str">
        <f t="shared" si="0"/>
        <v>5.14/km</v>
      </c>
      <c r="H19" s="18">
        <f t="shared" si="1"/>
        <v>0.016493055555555552</v>
      </c>
      <c r="I19" s="18">
        <f>F19-INDEX($F$4:$F$560,MATCH(D19,$D$4:$D$560,0))</f>
        <v>0.0034259259259259295</v>
      </c>
    </row>
    <row r="20" spans="1:9" s="11" customFormat="1" ht="15" customHeight="1">
      <c r="A20" s="15">
        <v>17</v>
      </c>
      <c r="B20" s="40" t="s">
        <v>45</v>
      </c>
      <c r="C20" s="41"/>
      <c r="D20" s="42" t="s">
        <v>46</v>
      </c>
      <c r="E20" s="43" t="s">
        <v>47</v>
      </c>
      <c r="F20" s="44" t="s">
        <v>48</v>
      </c>
      <c r="G20" s="15" t="str">
        <f t="shared" si="0"/>
        <v>5.18/km</v>
      </c>
      <c r="H20" s="18">
        <f t="shared" si="1"/>
        <v>0.017222222222222222</v>
      </c>
      <c r="I20" s="18">
        <f>F20-INDEX($F$4:$F$560,MATCH(D20,$D$4:$D$560,0))</f>
        <v>0.009525462962962965</v>
      </c>
    </row>
    <row r="21" spans="1:9" s="11" customFormat="1" ht="15" customHeight="1">
      <c r="A21" s="15">
        <v>18</v>
      </c>
      <c r="B21" s="40" t="s">
        <v>49</v>
      </c>
      <c r="C21" s="41"/>
      <c r="D21" s="42" t="s">
        <v>50</v>
      </c>
      <c r="E21" s="43" t="s">
        <v>3</v>
      </c>
      <c r="F21" s="44" t="s">
        <v>51</v>
      </c>
      <c r="G21" s="15" t="str">
        <f t="shared" si="0"/>
        <v>5.20/km</v>
      </c>
      <c r="H21" s="18">
        <f t="shared" si="1"/>
        <v>0.017557870370370376</v>
      </c>
      <c r="I21" s="18">
        <f>F21-INDEX($F$4:$F$560,MATCH(D21,$D$4:$D$560,0))</f>
        <v>0</v>
      </c>
    </row>
    <row r="22" spans="1:9" s="11" customFormat="1" ht="15" customHeight="1">
      <c r="A22" s="15">
        <v>19</v>
      </c>
      <c r="B22" s="40" t="s">
        <v>52</v>
      </c>
      <c r="C22" s="41"/>
      <c r="D22" s="42" t="s">
        <v>53</v>
      </c>
      <c r="E22" s="43" t="s">
        <v>54</v>
      </c>
      <c r="F22" s="44" t="s">
        <v>55</v>
      </c>
      <c r="G22" s="15" t="str">
        <f t="shared" si="0"/>
        <v>5.23/km</v>
      </c>
      <c r="H22" s="18">
        <f aca="true" t="shared" si="2" ref="H22:H28">F22-$F$4</f>
        <v>0.018194444444444437</v>
      </c>
      <c r="I22" s="18">
        <f>F22-INDEX($F$4:$F$560,MATCH(D22,$D$4:$D$560,0))</f>
        <v>0</v>
      </c>
    </row>
    <row r="23" spans="1:9" s="11" customFormat="1" ht="15" customHeight="1">
      <c r="A23" s="15">
        <v>20</v>
      </c>
      <c r="B23" s="40" t="s">
        <v>56</v>
      </c>
      <c r="C23" s="41"/>
      <c r="D23" s="42" t="s">
        <v>21</v>
      </c>
      <c r="E23" s="48" t="s">
        <v>69</v>
      </c>
      <c r="F23" s="44" t="s">
        <v>57</v>
      </c>
      <c r="G23" s="15" t="str">
        <f t="shared" si="0"/>
        <v>5.29/km</v>
      </c>
      <c r="H23" s="18">
        <f t="shared" si="2"/>
        <v>0.019236111111111107</v>
      </c>
      <c r="I23" s="18">
        <f>F23-INDEX($F$4:$F$560,MATCH(D23,$D$4:$D$560,0))</f>
        <v>0.009965277777777767</v>
      </c>
    </row>
    <row r="24" spans="1:9" s="11" customFormat="1" ht="15" customHeight="1">
      <c r="A24" s="15">
        <v>21</v>
      </c>
      <c r="B24" s="40" t="s">
        <v>58</v>
      </c>
      <c r="C24" s="41"/>
      <c r="D24" s="42" t="s">
        <v>59</v>
      </c>
      <c r="E24" s="43" t="s">
        <v>54</v>
      </c>
      <c r="F24" s="44" t="s">
        <v>60</v>
      </c>
      <c r="G24" s="15" t="str">
        <f t="shared" si="0"/>
        <v>5.33/km</v>
      </c>
      <c r="H24" s="18">
        <f t="shared" si="2"/>
        <v>0.02001157407407407</v>
      </c>
      <c r="I24" s="18">
        <f>F24-INDEX($F$4:$F$560,MATCH(D24,$D$4:$D$560,0))</f>
        <v>0</v>
      </c>
    </row>
    <row r="25" spans="1:9" s="11" customFormat="1" ht="15" customHeight="1">
      <c r="A25" s="15">
        <v>22</v>
      </c>
      <c r="B25" s="40" t="s">
        <v>61</v>
      </c>
      <c r="C25" s="41"/>
      <c r="D25" s="42" t="s">
        <v>53</v>
      </c>
      <c r="E25" s="48" t="s">
        <v>69</v>
      </c>
      <c r="F25" s="45">
        <v>0.0625</v>
      </c>
      <c r="G25" s="15" t="str">
        <f t="shared" si="0"/>
        <v>5.33/km</v>
      </c>
      <c r="H25" s="18">
        <f t="shared" si="2"/>
        <v>0.020127314814814813</v>
      </c>
      <c r="I25" s="18">
        <f>F25-INDEX($F$4:$F$560,MATCH(D25,$D$4:$D$560,0))</f>
        <v>0.0019328703703703765</v>
      </c>
    </row>
    <row r="26" spans="1:9" s="11" customFormat="1" ht="15" customHeight="1">
      <c r="A26" s="15">
        <v>23</v>
      </c>
      <c r="B26" s="40" t="s">
        <v>62</v>
      </c>
      <c r="C26" s="41"/>
      <c r="D26" s="42" t="s">
        <v>50</v>
      </c>
      <c r="E26" s="43" t="s">
        <v>30</v>
      </c>
      <c r="F26" s="44" t="s">
        <v>63</v>
      </c>
      <c r="G26" s="15" t="str">
        <f t="shared" si="0"/>
        <v>5.59/km</v>
      </c>
      <c r="H26" s="18">
        <f t="shared" si="2"/>
        <v>0.024884259259259266</v>
      </c>
      <c r="I26" s="18">
        <f>F26-INDEX($F$4:$F$560,MATCH(D26,$D$4:$D$560,0))</f>
        <v>0.007326388888888889</v>
      </c>
    </row>
    <row r="27" spans="1:9" s="12" customFormat="1" ht="15" customHeight="1">
      <c r="A27" s="15">
        <v>24</v>
      </c>
      <c r="B27" s="40" t="s">
        <v>64</v>
      </c>
      <c r="C27" s="41"/>
      <c r="D27" s="42" t="s">
        <v>46</v>
      </c>
      <c r="E27" s="48" t="s">
        <v>69</v>
      </c>
      <c r="F27" s="44" t="s">
        <v>65</v>
      </c>
      <c r="G27" s="15" t="str">
        <f t="shared" si="0"/>
        <v>6.51/km</v>
      </c>
      <c r="H27" s="18">
        <f t="shared" si="2"/>
        <v>0.03460648148148148</v>
      </c>
      <c r="I27" s="18">
        <f>F27-INDEX($F$4:$F$560,MATCH(D27,$D$4:$D$560,0))</f>
        <v>0.026909722222222224</v>
      </c>
    </row>
    <row r="28" spans="1:9" s="11" customFormat="1" ht="15" customHeight="1">
      <c r="A28" s="16">
        <v>25</v>
      </c>
      <c r="B28" s="49" t="s">
        <v>66</v>
      </c>
      <c r="C28" s="50"/>
      <c r="D28" s="51" t="s">
        <v>67</v>
      </c>
      <c r="E28" s="52" t="s">
        <v>69</v>
      </c>
      <c r="F28" s="53" t="s">
        <v>68</v>
      </c>
      <c r="G28" s="16" t="str">
        <f t="shared" si="0"/>
        <v>7.22/km</v>
      </c>
      <c r="H28" s="19">
        <f t="shared" si="2"/>
        <v>0.04043981481481481</v>
      </c>
      <c r="I28" s="19">
        <f>F28-INDEX($F$4:$F$560,MATCH(D28,$D$4:$D$560,0))</f>
        <v>0</v>
      </c>
    </row>
  </sheetData>
  <autoFilter ref="A3:I28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pane ySplit="3" topLeftCell="BM4" activePane="bottomLeft" state="frozen"/>
      <selection pane="topLeft" activeCell="A1" sqref="A1"/>
      <selection pane="bottomLeft" activeCell="I10" sqref="I10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7" t="str">
        <f>Individuale!A1</f>
        <v>La Montanara 13ª edizione</v>
      </c>
      <c r="B1" s="28"/>
      <c r="C1" s="29"/>
    </row>
    <row r="2" spans="1:3" ht="33" customHeight="1">
      <c r="A2" s="30" t="str">
        <f>Individuale!A2&amp;" km. "&amp;Individuale!I2</f>
        <v>San Donato Val Comino (FR) Italia - Venerdì 05/08/2011 km. 16,2</v>
      </c>
      <c r="B2" s="31"/>
      <c r="C2" s="32"/>
    </row>
    <row r="3" spans="1:3" ht="24.75" customHeight="1">
      <c r="A3" s="13" t="s">
        <v>74</v>
      </c>
      <c r="B3" s="9" t="s">
        <v>78</v>
      </c>
      <c r="C3" s="9" t="s">
        <v>83</v>
      </c>
    </row>
    <row r="4" spans="1:3" ht="15" customHeight="1">
      <c r="A4" s="14">
        <v>1</v>
      </c>
      <c r="B4" s="54" t="s">
        <v>3</v>
      </c>
      <c r="C4" s="57">
        <v>8</v>
      </c>
    </row>
    <row r="5" spans="1:3" ht="15" customHeight="1">
      <c r="A5" s="15">
        <v>2</v>
      </c>
      <c r="B5" s="55" t="s">
        <v>69</v>
      </c>
      <c r="C5" s="58">
        <v>6</v>
      </c>
    </row>
    <row r="6" spans="1:3" ht="15" customHeight="1">
      <c r="A6" s="15">
        <v>3</v>
      </c>
      <c r="B6" s="55" t="s">
        <v>30</v>
      </c>
      <c r="C6" s="58">
        <v>3</v>
      </c>
    </row>
    <row r="7" spans="1:3" ht="15" customHeight="1">
      <c r="A7" s="15">
        <v>4</v>
      </c>
      <c r="B7" s="55" t="s">
        <v>54</v>
      </c>
      <c r="C7" s="58">
        <v>2</v>
      </c>
    </row>
    <row r="8" spans="1:3" ht="15" customHeight="1">
      <c r="A8" s="15">
        <v>5</v>
      </c>
      <c r="B8" s="55" t="s">
        <v>35</v>
      </c>
      <c r="C8" s="58">
        <v>2</v>
      </c>
    </row>
    <row r="9" spans="1:3" ht="15" customHeight="1">
      <c r="A9" s="20">
        <v>6</v>
      </c>
      <c r="B9" s="21" t="s">
        <v>0</v>
      </c>
      <c r="C9" s="23">
        <v>1</v>
      </c>
    </row>
    <row r="10" spans="1:3" ht="15" customHeight="1">
      <c r="A10" s="15">
        <v>7</v>
      </c>
      <c r="B10" s="55" t="s">
        <v>12</v>
      </c>
      <c r="C10" s="58">
        <v>1</v>
      </c>
    </row>
    <row r="11" spans="1:3" ht="15" customHeight="1">
      <c r="A11" s="15">
        <v>8</v>
      </c>
      <c r="B11" s="55" t="s">
        <v>70</v>
      </c>
      <c r="C11" s="58">
        <v>1</v>
      </c>
    </row>
    <row r="12" spans="1:3" ht="15" customHeight="1">
      <c r="A12" s="16">
        <v>9</v>
      </c>
      <c r="B12" s="56" t="s">
        <v>47</v>
      </c>
      <c r="C12" s="59">
        <v>1</v>
      </c>
    </row>
    <row r="13" ht="12.75">
      <c r="C13" s="2">
        <f>SUM(C4:C12)</f>
        <v>25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2011-08-16T14:57:31Z</dcterms:modified>
  <cp:category/>
  <cp:version/>
  <cp:contentType/>
  <cp:contentStatus/>
</cp:coreProperties>
</file>