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<sst xmlns="http://schemas.openxmlformats.org/spreadsheetml/2006/main" count="200" uniqueCount="92">
  <si>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</si>
  <si>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</si>
  <si>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</si>
  <si>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</si>
  <si>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</si>
  <si>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</si>
  <si>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</si>
  <si>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</si>
  <si>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</si>
  <si>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</si>
  <si>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</si>
  <si>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1ª edizione</t>
  </si>
  <si>
    <t>Douirmi</t>
  </si>
  <si>
    <t>Said</t>
  </si>
  <si>
    <t>Giovannini</t>
  </si>
  <si>
    <t>Marco</t>
  </si>
  <si>
    <t>Ferraro</t>
  </si>
  <si>
    <t>Bortot</t>
  </si>
  <si>
    <t>Bruno</t>
  </si>
  <si>
    <t>Ceccarelli</t>
  </si>
  <si>
    <t>Fabio</t>
  </si>
  <si>
    <t>Zannotti</t>
  </si>
  <si>
    <t>Michele</t>
  </si>
  <si>
    <t>Lionetti</t>
  </si>
  <si>
    <t>Tony</t>
  </si>
  <si>
    <t>Pugliese</t>
  </si>
  <si>
    <t>Cecilia</t>
  </si>
  <si>
    <t>Conte</t>
  </si>
  <si>
    <t>Pinto</t>
  </si>
  <si>
    <t>Massimiliano</t>
  </si>
  <si>
    <t>Napoleone</t>
  </si>
  <si>
    <t>Loredana</t>
  </si>
  <si>
    <t>Dijikoloum</t>
  </si>
  <si>
    <t>Papa</t>
  </si>
  <si>
    <t>Necci</t>
  </si>
  <si>
    <t>Di Braccio</t>
  </si>
  <si>
    <t>Federica</t>
  </si>
  <si>
    <t>Domenico</t>
  </si>
  <si>
    <t>Arena</t>
  </si>
  <si>
    <t>Brian</t>
  </si>
  <si>
    <t>Pizzi</t>
  </si>
  <si>
    <t>Emiliano</t>
  </si>
  <si>
    <t>Merluzzi</t>
  </si>
  <si>
    <t>Claudio</t>
  </si>
  <si>
    <t>Macchia</t>
  </si>
  <si>
    <t>Lucio</t>
  </si>
  <si>
    <t>Carlo</t>
  </si>
  <si>
    <t>Zenobi</t>
  </si>
  <si>
    <t>Elvis</t>
  </si>
  <si>
    <t>Amoroso</t>
  </si>
  <si>
    <t>Simone</t>
  </si>
  <si>
    <t>Ubaldo</t>
  </si>
  <si>
    <t>Esposito</t>
  </si>
  <si>
    <t>Canepone</t>
  </si>
  <si>
    <t>Corongiu</t>
  </si>
  <si>
    <t>Paolo</t>
  </si>
  <si>
    <t>Usalti</t>
  </si>
  <si>
    <t>Scopelliti</t>
  </si>
  <si>
    <t>Ianna</t>
  </si>
  <si>
    <t>Alessandro</t>
  </si>
  <si>
    <t>Gori</t>
  </si>
  <si>
    <t>Giorgia</t>
  </si>
  <si>
    <t>Podda</t>
  </si>
  <si>
    <t>Cinzia</t>
  </si>
  <si>
    <t>Pagano</t>
  </si>
  <si>
    <t>Daniela</t>
  </si>
  <si>
    <t>Fiorilli</t>
  </si>
  <si>
    <t>Alessandrelli</t>
  </si>
  <si>
    <t>Fabrizio</t>
  </si>
  <si>
    <t>Viscontini</t>
  </si>
  <si>
    <t>Daniele</t>
  </si>
  <si>
    <t>Loggia</t>
  </si>
  <si>
    <t>Stefano</t>
  </si>
  <si>
    <t>Mattiacci</t>
  </si>
  <si>
    <t>Aldo</t>
  </si>
  <si>
    <t>Atzori</t>
  </si>
  <si>
    <t>Tommasiello</t>
  </si>
  <si>
    <t>Ginnaretti</t>
  </si>
  <si>
    <t>Manuela</t>
  </si>
  <si>
    <t>Gerbo</t>
  </si>
  <si>
    <t>Pinna</t>
  </si>
  <si>
    <t>Maria</t>
  </si>
  <si>
    <t>Mazzola</t>
  </si>
  <si>
    <t>Chiara</t>
  </si>
  <si>
    <t>Tuigliani</t>
  </si>
  <si>
    <t>Francesco</t>
  </si>
  <si>
    <t>Pierangelini</t>
  </si>
  <si>
    <t>Isabella</t>
  </si>
  <si>
    <t>-</t>
  </si>
  <si>
    <t>n/d</t>
  </si>
  <si>
    <t>Maratonina delle vacanze</t>
  </si>
  <si>
    <t>Roma Massimina (RM) Italia - Domenica 16/06/2013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</si>
</sst>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410]dddd\ d\ mmmm\ yyyy"/>
    <numFmt numFmtId="167" formatCode="h\.mm\.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0" fillId="3" borderId="10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2" xfId="19"/>
    <cellStyle name="Percent" xfId="20"/>
    <cellStyle name="Currency" xfId="21"/>
    <cellStyle name="Currency [0]" xfId="22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19" t="s">
        <v>90</v>
      </c>
      <c r="B1" s="20"/>
      <c r="C1" s="20"/>
      <c r="D1" s="20"/>
      <c r="E1" s="20"/>
      <c r="F1" s="20"/>
      <c r="G1" s="20"/>
      <c r="H1" s="20"/>
      <c r="I1" s="21"/>
    </row>
    <row r="2" spans="1:9" ht="24" customHeight="1">
      <c r="A2" s="22" t="s">
        <v>11</v>
      </c>
      <c r="B2" s="22"/>
      <c r="C2" s="22"/>
      <c r="D2" s="22"/>
      <c r="E2" s="22"/>
      <c r="F2" s="22"/>
      <c r="G2" s="22"/>
      <c r="H2" s="22"/>
      <c r="I2" s="22"/>
    </row>
    <row r="3" spans="1:9" ht="24" customHeight="1">
      <c r="A3" s="23" t="s">
        <v>91</v>
      </c>
      <c r="B3" s="23"/>
      <c r="C3" s="23"/>
      <c r="D3" s="23"/>
      <c r="E3" s="23"/>
      <c r="F3" s="23"/>
      <c r="G3" s="23"/>
      <c r="H3" s="3" t="s">
        <v>1</v>
      </c>
      <c r="I3" s="4">
        <v>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6" t="s">
        <v>12</v>
      </c>
      <c r="C5" s="26" t="s">
        <v>13</v>
      </c>
      <c r="D5" s="30" t="s">
        <v>88</v>
      </c>
      <c r="E5" s="26" t="s">
        <v>88</v>
      </c>
      <c r="F5" s="17">
        <v>0.011745601851851853</v>
      </c>
      <c r="G5" s="10" t="str">
        <f aca="true" t="shared" si="0" ref="G5:G50">TEXT(INT((HOUR(F5)*3600+MINUTE(F5)*60+SECOND(F5))/$I$3/60),"0")&amp;"."&amp;TEXT(MOD((HOUR(F5)*3600+MINUTE(F5)*60+SECOND(F5))/$I$3,60),"00")&amp;"/km"</f>
        <v>3.23/km</v>
      </c>
      <c r="H5" s="11">
        <f aca="true" t="shared" si="1" ref="H5:H50">F5-$F$5</f>
        <v>0</v>
      </c>
      <c r="I5" s="11">
        <f>F5-INDEX($F$5:$F$50,MATCH(D5,$D$5:$D$50,0))</f>
        <v>0</v>
      </c>
    </row>
    <row r="6" spans="1:9" s="12" customFormat="1" ht="15" customHeight="1">
      <c r="A6" s="13">
        <v>2</v>
      </c>
      <c r="B6" s="27" t="s">
        <v>14</v>
      </c>
      <c r="C6" s="27" t="s">
        <v>15</v>
      </c>
      <c r="D6" s="31" t="s">
        <v>88</v>
      </c>
      <c r="E6" s="27" t="s">
        <v>88</v>
      </c>
      <c r="F6" s="18">
        <v>0.012671180555555557</v>
      </c>
      <c r="G6" s="13" t="str">
        <f t="shared" si="0"/>
        <v>3.39/km</v>
      </c>
      <c r="H6" s="14">
        <f t="shared" si="1"/>
        <v>0.0009255787037037045</v>
      </c>
      <c r="I6" s="14">
        <f>F6-INDEX($F$5:$F$50,MATCH(D6,$D$5:$D$50,0))</f>
        <v>0.0009255787037037045</v>
      </c>
    </row>
    <row r="7" spans="1:9" s="12" customFormat="1" ht="15" customHeight="1">
      <c r="A7" s="13">
        <v>3</v>
      </c>
      <c r="B7" s="27" t="s">
        <v>16</v>
      </c>
      <c r="C7" s="27" t="s">
        <v>15</v>
      </c>
      <c r="D7" s="31" t="s">
        <v>88</v>
      </c>
      <c r="E7" s="27" t="s">
        <v>88</v>
      </c>
      <c r="F7" s="18">
        <v>0.012768287037037036</v>
      </c>
      <c r="G7" s="13" t="str">
        <f t="shared" si="0"/>
        <v>3.41/km</v>
      </c>
      <c r="H7" s="14">
        <f t="shared" si="1"/>
        <v>0.0010226851851851838</v>
      </c>
      <c r="I7" s="14">
        <f>F7-INDEX($F$5:$F$50,MATCH(D7,$D$5:$D$50,0))</f>
        <v>0.0010226851851851838</v>
      </c>
    </row>
    <row r="8" spans="1:9" s="12" customFormat="1" ht="15" customHeight="1">
      <c r="A8" s="13">
        <v>4</v>
      </c>
      <c r="B8" s="27" t="s">
        <v>17</v>
      </c>
      <c r="C8" s="27" t="s">
        <v>18</v>
      </c>
      <c r="D8" s="31" t="s">
        <v>88</v>
      </c>
      <c r="E8" s="27" t="s">
        <v>88</v>
      </c>
      <c r="F8" s="18">
        <v>0.01486076388888889</v>
      </c>
      <c r="G8" s="13" t="str">
        <f t="shared" si="0"/>
        <v>4.17/km</v>
      </c>
      <c r="H8" s="14">
        <f t="shared" si="1"/>
        <v>0.003115162037037038</v>
      </c>
      <c r="I8" s="14">
        <f>F8-INDEX($F$5:$F$50,MATCH(D8,$D$5:$D$50,0))</f>
        <v>0.003115162037037038</v>
      </c>
    </row>
    <row r="9" spans="1:9" s="12" customFormat="1" ht="15" customHeight="1">
      <c r="A9" s="13">
        <v>5</v>
      </c>
      <c r="B9" s="27" t="s">
        <v>19</v>
      </c>
      <c r="C9" s="27" t="s">
        <v>20</v>
      </c>
      <c r="D9" s="31" t="s">
        <v>88</v>
      </c>
      <c r="E9" s="27" t="s">
        <v>88</v>
      </c>
      <c r="F9" s="18">
        <v>0.015079050925925925</v>
      </c>
      <c r="G9" s="13" t="str">
        <f t="shared" si="0"/>
        <v>4.21/km</v>
      </c>
      <c r="H9" s="14">
        <f t="shared" si="1"/>
        <v>0.003333449074074072</v>
      </c>
      <c r="I9" s="14">
        <f>F9-INDEX($F$5:$F$50,MATCH(D9,$D$5:$D$50,0))</f>
        <v>0.003333449074074072</v>
      </c>
    </row>
    <row r="10" spans="1:9" s="12" customFormat="1" ht="15" customHeight="1">
      <c r="A10" s="13">
        <v>6</v>
      </c>
      <c r="B10" s="27" t="s">
        <v>21</v>
      </c>
      <c r="C10" s="27" t="s">
        <v>22</v>
      </c>
      <c r="D10" s="31" t="s">
        <v>88</v>
      </c>
      <c r="E10" s="27" t="s">
        <v>88</v>
      </c>
      <c r="F10" s="18">
        <v>0.015239236111111111</v>
      </c>
      <c r="G10" s="13" t="str">
        <f t="shared" si="0"/>
        <v>4.23/km</v>
      </c>
      <c r="H10" s="14">
        <f t="shared" si="1"/>
        <v>0.003493634259259259</v>
      </c>
      <c r="I10" s="14">
        <f>F10-INDEX($F$5:$F$50,MATCH(D10,$D$5:$D$50,0))</f>
        <v>0.003493634259259259</v>
      </c>
    </row>
    <row r="11" spans="1:9" s="12" customFormat="1" ht="15" customHeight="1">
      <c r="A11" s="13">
        <v>7</v>
      </c>
      <c r="B11" s="27" t="s">
        <v>23</v>
      </c>
      <c r="C11" s="27" t="s">
        <v>24</v>
      </c>
      <c r="D11" s="31" t="s">
        <v>88</v>
      </c>
      <c r="E11" s="27" t="s">
        <v>88</v>
      </c>
      <c r="F11" s="18">
        <v>0.015823958333333336</v>
      </c>
      <c r="G11" s="13" t="str">
        <f t="shared" si="0"/>
        <v>4.33/km</v>
      </c>
      <c r="H11" s="14">
        <f t="shared" si="1"/>
        <v>0.004078356481481483</v>
      </c>
      <c r="I11" s="14">
        <f>F11-INDEX($F$5:$F$50,MATCH(D11,$D$5:$D$50,0))</f>
        <v>0.004078356481481483</v>
      </c>
    </row>
    <row r="12" spans="1:9" s="12" customFormat="1" ht="15" customHeight="1">
      <c r="A12" s="13">
        <v>8</v>
      </c>
      <c r="B12" s="27" t="s">
        <v>25</v>
      </c>
      <c r="C12" s="27" t="s">
        <v>26</v>
      </c>
      <c r="D12" s="31" t="s">
        <v>88</v>
      </c>
      <c r="E12" s="27" t="s">
        <v>88</v>
      </c>
      <c r="F12" s="18">
        <v>0.01590173611111111</v>
      </c>
      <c r="G12" s="13" t="str">
        <f t="shared" si="0"/>
        <v>4.35/km</v>
      </c>
      <c r="H12" s="14">
        <f t="shared" si="1"/>
        <v>0.004156134259259257</v>
      </c>
      <c r="I12" s="14">
        <f>F12-INDEX($F$5:$F$50,MATCH(D12,$D$5:$D$50,0))</f>
        <v>0.004156134259259257</v>
      </c>
    </row>
    <row r="13" spans="1:9" s="12" customFormat="1" ht="15" customHeight="1">
      <c r="A13" s="13">
        <v>9</v>
      </c>
      <c r="B13" s="27" t="s">
        <v>27</v>
      </c>
      <c r="C13" s="27" t="s">
        <v>15</v>
      </c>
      <c r="D13" s="31" t="s">
        <v>88</v>
      </c>
      <c r="E13" s="27" t="s">
        <v>88</v>
      </c>
      <c r="F13" s="18">
        <v>0.01591759259259259</v>
      </c>
      <c r="G13" s="13" t="str">
        <f t="shared" si="0"/>
        <v>4.35/km</v>
      </c>
      <c r="H13" s="14">
        <f t="shared" si="1"/>
        <v>0.004171990740740738</v>
      </c>
      <c r="I13" s="14">
        <f>F13-INDEX($F$5:$F$50,MATCH(D13,$D$5:$D$50,0))</f>
        <v>0.004171990740740738</v>
      </c>
    </row>
    <row r="14" spans="1:9" s="12" customFormat="1" ht="15" customHeight="1">
      <c r="A14" s="13">
        <v>10</v>
      </c>
      <c r="B14" s="27" t="s">
        <v>28</v>
      </c>
      <c r="C14" s="27" t="s">
        <v>29</v>
      </c>
      <c r="D14" s="31" t="s">
        <v>88</v>
      </c>
      <c r="E14" s="27" t="s">
        <v>88</v>
      </c>
      <c r="F14" s="18">
        <v>0.015996643518518518</v>
      </c>
      <c r="G14" s="13" t="str">
        <f t="shared" si="0"/>
        <v>4.36/km</v>
      </c>
      <c r="H14" s="14">
        <f t="shared" si="1"/>
        <v>0.004251041666666665</v>
      </c>
      <c r="I14" s="14">
        <f>F14-INDEX($F$5:$F$50,MATCH(D14,$D$5:$D$50,0))</f>
        <v>0.004251041666666665</v>
      </c>
    </row>
    <row r="15" spans="1:9" s="12" customFormat="1" ht="15" customHeight="1">
      <c r="A15" s="13">
        <v>11</v>
      </c>
      <c r="B15" s="27" t="s">
        <v>30</v>
      </c>
      <c r="C15" s="27" t="s">
        <v>31</v>
      </c>
      <c r="D15" s="31" t="s">
        <v>88</v>
      </c>
      <c r="E15" s="27" t="s">
        <v>88</v>
      </c>
      <c r="F15" s="18">
        <v>0.016412962962962966</v>
      </c>
      <c r="G15" s="13" t="str">
        <f t="shared" si="0"/>
        <v>4.44/km</v>
      </c>
      <c r="H15" s="14">
        <f t="shared" si="1"/>
        <v>0.0046673611111111134</v>
      </c>
      <c r="I15" s="14">
        <f>F15-INDEX($F$5:$F$50,MATCH(D15,$D$5:$D$50,0))</f>
        <v>0.0046673611111111134</v>
      </c>
    </row>
    <row r="16" spans="1:9" s="12" customFormat="1" ht="15" customHeight="1">
      <c r="A16" s="13">
        <v>12</v>
      </c>
      <c r="B16" s="27" t="s">
        <v>32</v>
      </c>
      <c r="C16" s="27" t="s">
        <v>33</v>
      </c>
      <c r="D16" s="31" t="s">
        <v>88</v>
      </c>
      <c r="E16" s="27" t="s">
        <v>88</v>
      </c>
      <c r="F16" s="18">
        <v>0.016765625</v>
      </c>
      <c r="G16" s="13" t="str">
        <f t="shared" si="0"/>
        <v>4.50/km</v>
      </c>
      <c r="H16" s="14">
        <f t="shared" si="1"/>
        <v>0.005020023148148147</v>
      </c>
      <c r="I16" s="14">
        <f>F16-INDEX($F$5:$F$50,MATCH(D16,$D$5:$D$50,0))</f>
        <v>0.005020023148148147</v>
      </c>
    </row>
    <row r="17" spans="1:9" s="12" customFormat="1" ht="15" customHeight="1">
      <c r="A17" s="13">
        <v>13</v>
      </c>
      <c r="B17" s="27" t="s">
        <v>34</v>
      </c>
      <c r="C17" s="27" t="s">
        <v>29</v>
      </c>
      <c r="D17" s="31" t="s">
        <v>88</v>
      </c>
      <c r="E17" s="27" t="s">
        <v>88</v>
      </c>
      <c r="F17" s="18">
        <v>0.01677395833333333</v>
      </c>
      <c r="G17" s="13" t="str">
        <f t="shared" si="0"/>
        <v>4.50/km</v>
      </c>
      <c r="H17" s="14">
        <f t="shared" si="1"/>
        <v>0.005028356481481479</v>
      </c>
      <c r="I17" s="14">
        <f>F17-INDEX($F$5:$F$50,MATCH(D17,$D$5:$D$50,0))</f>
        <v>0.005028356481481479</v>
      </c>
    </row>
    <row r="18" spans="1:9" s="12" customFormat="1" ht="15" customHeight="1">
      <c r="A18" s="13">
        <v>14</v>
      </c>
      <c r="B18" s="27" t="s">
        <v>35</v>
      </c>
      <c r="C18" s="27" t="s">
        <v>36</v>
      </c>
      <c r="D18" s="31" t="s">
        <v>88</v>
      </c>
      <c r="E18" s="27" t="s">
        <v>88</v>
      </c>
      <c r="F18" s="18">
        <v>0.017038194444444443</v>
      </c>
      <c r="G18" s="13" t="str">
        <f t="shared" si="0"/>
        <v>4.54/km</v>
      </c>
      <c r="H18" s="14">
        <f t="shared" si="1"/>
        <v>0.00529259259259259</v>
      </c>
      <c r="I18" s="14">
        <f>F18-INDEX($F$5:$F$50,MATCH(D18,$D$5:$D$50,0))</f>
        <v>0.00529259259259259</v>
      </c>
    </row>
    <row r="19" spans="1:9" s="12" customFormat="1" ht="15" customHeight="1">
      <c r="A19" s="13">
        <v>15</v>
      </c>
      <c r="B19" s="27" t="s">
        <v>16</v>
      </c>
      <c r="C19" s="27" t="s">
        <v>37</v>
      </c>
      <c r="D19" s="31" t="s">
        <v>88</v>
      </c>
      <c r="E19" s="27" t="s">
        <v>88</v>
      </c>
      <c r="F19" s="18">
        <v>0.01785787037037037</v>
      </c>
      <c r="G19" s="13" t="str">
        <f t="shared" si="0"/>
        <v>5.09/km</v>
      </c>
      <c r="H19" s="14">
        <f t="shared" si="1"/>
        <v>0.006112268518518519</v>
      </c>
      <c r="I19" s="14">
        <f>F19-INDEX($F$5:$F$50,MATCH(D19,$D$5:$D$50,0))</f>
        <v>0.006112268518518519</v>
      </c>
    </row>
    <row r="20" spans="1:9" s="12" customFormat="1" ht="15" customHeight="1">
      <c r="A20" s="13">
        <v>16</v>
      </c>
      <c r="B20" s="27" t="s">
        <v>38</v>
      </c>
      <c r="C20" s="27" t="s">
        <v>39</v>
      </c>
      <c r="D20" s="31" t="s">
        <v>88</v>
      </c>
      <c r="E20" s="27" t="s">
        <v>88</v>
      </c>
      <c r="F20" s="18">
        <v>0.01840300925925926</v>
      </c>
      <c r="G20" s="13" t="str">
        <f t="shared" si="0"/>
        <v>5.18/km</v>
      </c>
      <c r="H20" s="14">
        <f t="shared" si="1"/>
        <v>0.006657407407407409</v>
      </c>
      <c r="I20" s="14">
        <f>F20-INDEX($F$5:$F$50,MATCH(D20,$D$5:$D$50,0))</f>
        <v>0.006657407407407409</v>
      </c>
    </row>
    <row r="21" spans="1:9" s="12" customFormat="1" ht="15" customHeight="1">
      <c r="A21" s="13">
        <v>17</v>
      </c>
      <c r="B21" s="27" t="s">
        <v>40</v>
      </c>
      <c r="C21" s="27" t="s">
        <v>41</v>
      </c>
      <c r="D21" s="31" t="s">
        <v>88</v>
      </c>
      <c r="E21" s="27" t="s">
        <v>88</v>
      </c>
      <c r="F21" s="18">
        <v>0.018499652777777775</v>
      </c>
      <c r="G21" s="13" t="str">
        <f t="shared" si="0"/>
        <v>5.20/km</v>
      </c>
      <c r="H21" s="14">
        <f t="shared" si="1"/>
        <v>0.006754050925925922</v>
      </c>
      <c r="I21" s="14">
        <f>F21-INDEX($F$5:$F$50,MATCH(D21,$D$5:$D$50,0))</f>
        <v>0.006754050925925922</v>
      </c>
    </row>
    <row r="22" spans="1:9" s="12" customFormat="1" ht="15" customHeight="1">
      <c r="A22" s="13">
        <v>18</v>
      </c>
      <c r="B22" s="27" t="s">
        <v>42</v>
      </c>
      <c r="C22" s="27" t="s">
        <v>43</v>
      </c>
      <c r="D22" s="31" t="s">
        <v>88</v>
      </c>
      <c r="E22" s="27" t="s">
        <v>88</v>
      </c>
      <c r="F22" s="18">
        <v>0.01890914351851852</v>
      </c>
      <c r="G22" s="13" t="str">
        <f t="shared" si="0"/>
        <v>5.27/km</v>
      </c>
      <c r="H22" s="14">
        <f t="shared" si="1"/>
        <v>0.007163541666666667</v>
      </c>
      <c r="I22" s="14">
        <f>F22-INDEX($F$5:$F$50,MATCH(D22,$D$5:$D$50,0))</f>
        <v>0.007163541666666667</v>
      </c>
    </row>
    <row r="23" spans="1:9" s="12" customFormat="1" ht="15" customHeight="1">
      <c r="A23" s="13">
        <v>19</v>
      </c>
      <c r="B23" s="27" t="s">
        <v>44</v>
      </c>
      <c r="C23" s="27" t="s">
        <v>45</v>
      </c>
      <c r="D23" s="31" t="s">
        <v>88</v>
      </c>
      <c r="E23" s="27" t="s">
        <v>88</v>
      </c>
      <c r="F23" s="18">
        <v>0.019015625</v>
      </c>
      <c r="G23" s="13" t="str">
        <f t="shared" si="0"/>
        <v>5.29/km</v>
      </c>
      <c r="H23" s="14">
        <f t="shared" si="1"/>
        <v>0.007270023148148149</v>
      </c>
      <c r="I23" s="14">
        <f>F23-INDEX($F$5:$F$50,MATCH(D23,$D$5:$D$50,0))</f>
        <v>0.007270023148148149</v>
      </c>
    </row>
    <row r="24" spans="1:9" s="12" customFormat="1" ht="15" customHeight="1">
      <c r="A24" s="13">
        <v>20</v>
      </c>
      <c r="B24" s="27" t="s">
        <v>14</v>
      </c>
      <c r="C24" s="27" t="s">
        <v>46</v>
      </c>
      <c r="D24" s="31" t="s">
        <v>88</v>
      </c>
      <c r="E24" s="27" t="s">
        <v>88</v>
      </c>
      <c r="F24" s="18">
        <v>0.01903923611111111</v>
      </c>
      <c r="G24" s="13" t="str">
        <f t="shared" si="0"/>
        <v>5.29/km</v>
      </c>
      <c r="H24" s="14">
        <f t="shared" si="1"/>
        <v>0.007293634259259258</v>
      </c>
      <c r="I24" s="14">
        <f>F24-INDEX($F$5:$F$50,MATCH(D24,$D$5:$D$50,0))</f>
        <v>0.007293634259259258</v>
      </c>
    </row>
    <row r="25" spans="1:9" s="12" customFormat="1" ht="15" customHeight="1">
      <c r="A25" s="13">
        <v>21</v>
      </c>
      <c r="B25" s="27" t="s">
        <v>47</v>
      </c>
      <c r="C25" s="27" t="s">
        <v>48</v>
      </c>
      <c r="D25" s="31" t="s">
        <v>88</v>
      </c>
      <c r="E25" s="27" t="s">
        <v>88</v>
      </c>
      <c r="F25" s="18">
        <v>0.01916377314814815</v>
      </c>
      <c r="G25" s="13" t="str">
        <f t="shared" si="0"/>
        <v>5.31/km</v>
      </c>
      <c r="H25" s="14">
        <f t="shared" si="1"/>
        <v>0.007418171296296296</v>
      </c>
      <c r="I25" s="14">
        <f>F25-INDEX($F$5:$F$50,MATCH(D25,$D$5:$D$50,0))</f>
        <v>0.007418171296296296</v>
      </c>
    </row>
    <row r="26" spans="1:9" s="12" customFormat="1" ht="15" customHeight="1">
      <c r="A26" s="13">
        <v>22</v>
      </c>
      <c r="B26" s="27" t="s">
        <v>49</v>
      </c>
      <c r="C26" s="27" t="s">
        <v>50</v>
      </c>
      <c r="D26" s="31" t="s">
        <v>88</v>
      </c>
      <c r="E26" s="27" t="s">
        <v>88</v>
      </c>
      <c r="F26" s="18">
        <v>0.01920775462962963</v>
      </c>
      <c r="G26" s="13" t="str">
        <f t="shared" si="0"/>
        <v>5.32/km</v>
      </c>
      <c r="H26" s="14">
        <f t="shared" si="1"/>
        <v>0.007462152777777778</v>
      </c>
      <c r="I26" s="14">
        <f>F26-INDEX($F$5:$F$50,MATCH(D26,$D$5:$D$50,0))</f>
        <v>0.007462152777777778</v>
      </c>
    </row>
    <row r="27" spans="1:9" s="12" customFormat="1" ht="15" customHeight="1">
      <c r="A27" s="13">
        <v>23</v>
      </c>
      <c r="B27" s="27" t="s">
        <v>23</v>
      </c>
      <c r="C27" s="27" t="s">
        <v>51</v>
      </c>
      <c r="D27" s="31" t="s">
        <v>88</v>
      </c>
      <c r="E27" s="27" t="s">
        <v>88</v>
      </c>
      <c r="F27" s="18">
        <v>0.01958263888888889</v>
      </c>
      <c r="G27" s="13" t="str">
        <f t="shared" si="0"/>
        <v>5.38/km</v>
      </c>
      <c r="H27" s="14">
        <f t="shared" si="1"/>
        <v>0.007837037037037036</v>
      </c>
      <c r="I27" s="14">
        <f>F27-INDEX($F$5:$F$50,MATCH(D27,$D$5:$D$50,0))</f>
        <v>0.007837037037037036</v>
      </c>
    </row>
    <row r="28" spans="1:9" s="15" customFormat="1" ht="15" customHeight="1">
      <c r="A28" s="13">
        <v>24</v>
      </c>
      <c r="B28" s="27" t="s">
        <v>89</v>
      </c>
      <c r="C28" s="27" t="s">
        <v>52</v>
      </c>
      <c r="D28" s="31" t="s">
        <v>88</v>
      </c>
      <c r="E28" s="27" t="s">
        <v>88</v>
      </c>
      <c r="F28" s="18">
        <v>0.019983680555555553</v>
      </c>
      <c r="G28" s="13" t="str">
        <f t="shared" si="0"/>
        <v>5.45/km</v>
      </c>
      <c r="H28" s="14">
        <f t="shared" si="1"/>
        <v>0.0082380787037037</v>
      </c>
      <c r="I28" s="14">
        <f>F28-INDEX($F$5:$F$50,MATCH(D28,$D$5:$D$50,0))</f>
        <v>0.0082380787037037</v>
      </c>
    </row>
    <row r="29" spans="1:9" ht="15" customHeight="1">
      <c r="A29" s="13">
        <v>25</v>
      </c>
      <c r="B29" s="27" t="s">
        <v>53</v>
      </c>
      <c r="C29" s="27" t="s">
        <v>46</v>
      </c>
      <c r="D29" s="31" t="s">
        <v>88</v>
      </c>
      <c r="E29" s="27" t="s">
        <v>88</v>
      </c>
      <c r="F29" s="18">
        <v>0.020153819444444446</v>
      </c>
      <c r="G29" s="13" t="str">
        <f t="shared" si="0"/>
        <v>5.48/km</v>
      </c>
      <c r="H29" s="14">
        <f t="shared" si="1"/>
        <v>0.008408217592592594</v>
      </c>
      <c r="I29" s="14">
        <f>F29-INDEX($F$5:$F$50,MATCH(D29,$D$5:$D$50,0))</f>
        <v>0.008408217592592594</v>
      </c>
    </row>
    <row r="30" spans="1:9" ht="15" customHeight="1">
      <c r="A30" s="13">
        <v>26</v>
      </c>
      <c r="B30" s="27" t="s">
        <v>54</v>
      </c>
      <c r="C30" s="27" t="s">
        <v>55</v>
      </c>
      <c r="D30" s="31" t="s">
        <v>88</v>
      </c>
      <c r="E30" s="27" t="s">
        <v>88</v>
      </c>
      <c r="F30" s="18">
        <v>0.02027974537037037</v>
      </c>
      <c r="G30" s="13" t="str">
        <f t="shared" si="0"/>
        <v>5.50/km</v>
      </c>
      <c r="H30" s="14">
        <f t="shared" si="1"/>
        <v>0.008534143518518519</v>
      </c>
      <c r="I30" s="14">
        <f>F30-INDEX($F$5:$F$50,MATCH(D30,$D$5:$D$50,0))</f>
        <v>0.008534143518518519</v>
      </c>
    </row>
    <row r="31" spans="1:9" ht="15" customHeight="1">
      <c r="A31" s="13">
        <v>27</v>
      </c>
      <c r="B31" s="27" t="s">
        <v>56</v>
      </c>
      <c r="C31" s="27" t="s">
        <v>15</v>
      </c>
      <c r="D31" s="31" t="s">
        <v>88</v>
      </c>
      <c r="E31" s="27" t="s">
        <v>88</v>
      </c>
      <c r="F31" s="18">
        <v>0.020452430555555557</v>
      </c>
      <c r="G31" s="13" t="str">
        <f t="shared" si="0"/>
        <v>5.53/km</v>
      </c>
      <c r="H31" s="14">
        <f t="shared" si="1"/>
        <v>0.008706828703703704</v>
      </c>
      <c r="I31" s="14">
        <f>F31-INDEX($F$5:$F$50,MATCH(D31,$D$5:$D$50,0))</f>
        <v>0.008706828703703704</v>
      </c>
    </row>
    <row r="32" spans="1:9" ht="15" customHeight="1">
      <c r="A32" s="13">
        <v>28</v>
      </c>
      <c r="B32" s="27" t="s">
        <v>57</v>
      </c>
      <c r="C32" s="27" t="s">
        <v>37</v>
      </c>
      <c r="D32" s="31" t="s">
        <v>88</v>
      </c>
      <c r="E32" s="27" t="s">
        <v>88</v>
      </c>
      <c r="F32" s="18">
        <v>0.020528125</v>
      </c>
      <c r="G32" s="13" t="str">
        <f t="shared" si="0"/>
        <v>5.55/km</v>
      </c>
      <c r="H32" s="14">
        <f t="shared" si="1"/>
        <v>0.008782523148148149</v>
      </c>
      <c r="I32" s="14">
        <f>F32-INDEX($F$5:$F$50,MATCH(D32,$D$5:$D$50,0))</f>
        <v>0.008782523148148149</v>
      </c>
    </row>
    <row r="33" spans="1:9" ht="15" customHeight="1">
      <c r="A33" s="13">
        <v>29</v>
      </c>
      <c r="B33" s="27" t="s">
        <v>58</v>
      </c>
      <c r="C33" s="27" t="s">
        <v>59</v>
      </c>
      <c r="D33" s="31" t="s">
        <v>88</v>
      </c>
      <c r="E33" s="27" t="s">
        <v>88</v>
      </c>
      <c r="F33" s="18">
        <v>0.02060474537037037</v>
      </c>
      <c r="G33" s="13" t="str">
        <f t="shared" si="0"/>
        <v>5.56/km</v>
      </c>
      <c r="H33" s="14">
        <f t="shared" si="1"/>
        <v>0.008859143518518518</v>
      </c>
      <c r="I33" s="14">
        <f>F33-INDEX($F$5:$F$50,MATCH(D33,$D$5:$D$50,0))</f>
        <v>0.008859143518518518</v>
      </c>
    </row>
    <row r="34" spans="1:9" ht="15" customHeight="1">
      <c r="A34" s="13">
        <v>30</v>
      </c>
      <c r="B34" s="27" t="s">
        <v>60</v>
      </c>
      <c r="C34" s="27" t="s">
        <v>61</v>
      </c>
      <c r="D34" s="31" t="s">
        <v>88</v>
      </c>
      <c r="E34" s="27" t="s">
        <v>88</v>
      </c>
      <c r="F34" s="18">
        <v>0.02069201388888889</v>
      </c>
      <c r="G34" s="13" t="str">
        <f t="shared" si="0"/>
        <v>5.58/km</v>
      </c>
      <c r="H34" s="14">
        <f t="shared" si="1"/>
        <v>0.00894641203703704</v>
      </c>
      <c r="I34" s="14">
        <f>F34-INDEX($F$5:$F$50,MATCH(D34,$D$5:$D$50,0))</f>
        <v>0.00894641203703704</v>
      </c>
    </row>
    <row r="35" spans="1:9" ht="15" customHeight="1">
      <c r="A35" s="13">
        <v>31</v>
      </c>
      <c r="B35" s="27" t="s">
        <v>62</v>
      </c>
      <c r="C35" s="27" t="s">
        <v>63</v>
      </c>
      <c r="D35" s="31" t="s">
        <v>88</v>
      </c>
      <c r="E35" s="27" t="s">
        <v>88</v>
      </c>
      <c r="F35" s="18">
        <v>0.02070960648148148</v>
      </c>
      <c r="G35" s="13" t="str">
        <f t="shared" si="0"/>
        <v>5.58/km</v>
      </c>
      <c r="H35" s="14">
        <f t="shared" si="1"/>
        <v>0.008964004629629629</v>
      </c>
      <c r="I35" s="14">
        <f>F35-INDEX($F$5:$F$50,MATCH(D35,$D$5:$D$50,0))</f>
        <v>0.008964004629629629</v>
      </c>
    </row>
    <row r="36" spans="1:9" ht="15" customHeight="1">
      <c r="A36" s="13">
        <v>32</v>
      </c>
      <c r="B36" s="27" t="s">
        <v>64</v>
      </c>
      <c r="C36" s="27" t="s">
        <v>65</v>
      </c>
      <c r="D36" s="31" t="s">
        <v>88</v>
      </c>
      <c r="E36" s="27" t="s">
        <v>88</v>
      </c>
      <c r="F36" s="18">
        <v>0.021383564814814817</v>
      </c>
      <c r="G36" s="13" t="str">
        <f t="shared" si="0"/>
        <v>6.10/km</v>
      </c>
      <c r="H36" s="14">
        <f t="shared" si="1"/>
        <v>0.009637962962962964</v>
      </c>
      <c r="I36" s="14">
        <f>F36-INDEX($F$5:$F$50,MATCH(D36,$D$5:$D$50,0))</f>
        <v>0.009637962962962964</v>
      </c>
    </row>
    <row r="37" spans="1:9" ht="15" customHeight="1">
      <c r="A37" s="13">
        <v>33</v>
      </c>
      <c r="B37" s="27" t="s">
        <v>66</v>
      </c>
      <c r="C37" s="27" t="s">
        <v>29</v>
      </c>
      <c r="D37" s="31" t="s">
        <v>88</v>
      </c>
      <c r="E37" s="27" t="s">
        <v>88</v>
      </c>
      <c r="F37" s="18">
        <v>0.021659374999999998</v>
      </c>
      <c r="G37" s="13" t="str">
        <f t="shared" si="0"/>
        <v>6.14/km</v>
      </c>
      <c r="H37" s="14">
        <f t="shared" si="1"/>
        <v>0.009913773148148146</v>
      </c>
      <c r="I37" s="14">
        <f>F37-INDEX($F$5:$F$50,MATCH(D37,$D$5:$D$50,0))</f>
        <v>0.009913773148148146</v>
      </c>
    </row>
    <row r="38" spans="1:9" ht="15" customHeight="1">
      <c r="A38" s="13">
        <v>34</v>
      </c>
      <c r="B38" s="27" t="s">
        <v>67</v>
      </c>
      <c r="C38" s="27" t="s">
        <v>68</v>
      </c>
      <c r="D38" s="31" t="s">
        <v>88</v>
      </c>
      <c r="E38" s="27" t="s">
        <v>88</v>
      </c>
      <c r="F38" s="18">
        <v>0.022529050925925928</v>
      </c>
      <c r="G38" s="13" t="str">
        <f t="shared" si="0"/>
        <v>6.29/km</v>
      </c>
      <c r="H38" s="14">
        <f t="shared" si="1"/>
        <v>0.010783449074074076</v>
      </c>
      <c r="I38" s="14">
        <f>F38-INDEX($F$5:$F$50,MATCH(D38,$D$5:$D$50,0))</f>
        <v>0.010783449074074076</v>
      </c>
    </row>
    <row r="39" spans="1:9" ht="15" customHeight="1">
      <c r="A39" s="13">
        <v>35</v>
      </c>
      <c r="B39" s="27" t="s">
        <v>69</v>
      </c>
      <c r="C39" s="27" t="s">
        <v>70</v>
      </c>
      <c r="D39" s="31" t="s">
        <v>88</v>
      </c>
      <c r="E39" s="27" t="s">
        <v>88</v>
      </c>
      <c r="F39" s="18">
        <v>0.022536458333333332</v>
      </c>
      <c r="G39" s="13" t="str">
        <f t="shared" si="0"/>
        <v>6.29/km</v>
      </c>
      <c r="H39" s="14">
        <f t="shared" si="1"/>
        <v>0.01079085648148148</v>
      </c>
      <c r="I39" s="14">
        <f>F39-INDEX($F$5:$F$50,MATCH(D39,$D$5:$D$50,0))</f>
        <v>0.01079085648148148</v>
      </c>
    </row>
    <row r="40" spans="1:9" ht="15" customHeight="1">
      <c r="A40" s="13">
        <v>36</v>
      </c>
      <c r="B40" s="27" t="s">
        <v>71</v>
      </c>
      <c r="C40" s="27" t="s">
        <v>72</v>
      </c>
      <c r="D40" s="31" t="s">
        <v>88</v>
      </c>
      <c r="E40" s="27" t="s">
        <v>88</v>
      </c>
      <c r="F40" s="18">
        <v>0.02351284722222222</v>
      </c>
      <c r="G40" s="13" t="str">
        <f t="shared" si="0"/>
        <v>6.46/km</v>
      </c>
      <c r="H40" s="14">
        <f t="shared" si="1"/>
        <v>0.011767245370370367</v>
      </c>
      <c r="I40" s="14">
        <f>F40-INDEX($F$5:$F$50,MATCH(D40,$D$5:$D$50,0))</f>
        <v>0.011767245370370367</v>
      </c>
    </row>
    <row r="41" spans="1:9" ht="15" customHeight="1">
      <c r="A41" s="13">
        <v>37</v>
      </c>
      <c r="B41" s="27" t="s">
        <v>73</v>
      </c>
      <c r="C41" s="27" t="s">
        <v>29</v>
      </c>
      <c r="D41" s="31" t="s">
        <v>88</v>
      </c>
      <c r="E41" s="27" t="s">
        <v>88</v>
      </c>
      <c r="F41" s="18">
        <v>0.023599074074074074</v>
      </c>
      <c r="G41" s="13" t="str">
        <f t="shared" si="0"/>
        <v>6.48/km</v>
      </c>
      <c r="H41" s="14">
        <f t="shared" si="1"/>
        <v>0.011853472222222222</v>
      </c>
      <c r="I41" s="14">
        <f>F41-INDEX($F$5:$F$50,MATCH(D41,$D$5:$D$50,0))</f>
        <v>0.011853472222222222</v>
      </c>
    </row>
    <row r="42" spans="1:9" ht="15" customHeight="1">
      <c r="A42" s="13">
        <v>38</v>
      </c>
      <c r="B42" s="27" t="s">
        <v>53</v>
      </c>
      <c r="C42" s="27" t="s">
        <v>74</v>
      </c>
      <c r="D42" s="31" t="s">
        <v>88</v>
      </c>
      <c r="E42" s="27" t="s">
        <v>88</v>
      </c>
      <c r="F42" s="18">
        <v>0.023759027777777778</v>
      </c>
      <c r="G42" s="13" t="str">
        <f t="shared" si="0"/>
        <v>6.51/km</v>
      </c>
      <c r="H42" s="14">
        <f t="shared" si="1"/>
        <v>0.012013425925925926</v>
      </c>
      <c r="I42" s="14">
        <f>F42-INDEX($F$5:$F$50,MATCH(D42,$D$5:$D$50,0))</f>
        <v>0.012013425925925926</v>
      </c>
    </row>
    <row r="43" spans="1:9" ht="15" customHeight="1">
      <c r="A43" s="13">
        <v>39</v>
      </c>
      <c r="B43" s="27" t="s">
        <v>75</v>
      </c>
      <c r="C43" s="27" t="s">
        <v>22</v>
      </c>
      <c r="D43" s="31" t="s">
        <v>88</v>
      </c>
      <c r="E43" s="27" t="s">
        <v>88</v>
      </c>
      <c r="F43" s="18">
        <v>0.024465972222222226</v>
      </c>
      <c r="G43" s="13" t="str">
        <f t="shared" si="0"/>
        <v>7.03/km</v>
      </c>
      <c r="H43" s="14">
        <f t="shared" si="1"/>
        <v>0.012720370370370373</v>
      </c>
      <c r="I43" s="14">
        <f>F43-INDEX($F$5:$F$50,MATCH(D43,$D$5:$D$50,0))</f>
        <v>0.012720370370370373</v>
      </c>
    </row>
    <row r="44" spans="1:9" ht="15" customHeight="1">
      <c r="A44" s="13">
        <v>40</v>
      </c>
      <c r="B44" s="27" t="s">
        <v>76</v>
      </c>
      <c r="C44" s="27" t="s">
        <v>29</v>
      </c>
      <c r="D44" s="31" t="s">
        <v>88</v>
      </c>
      <c r="E44" s="27" t="s">
        <v>88</v>
      </c>
      <c r="F44" s="18">
        <v>0.024476620370370367</v>
      </c>
      <c r="G44" s="13" t="str">
        <f t="shared" si="0"/>
        <v>7.03/km</v>
      </c>
      <c r="H44" s="14">
        <f t="shared" si="1"/>
        <v>0.012731018518518515</v>
      </c>
      <c r="I44" s="14">
        <f>F44-INDEX($F$5:$F$50,MATCH(D44,$D$5:$D$50,0))</f>
        <v>0.012731018518518515</v>
      </c>
    </row>
    <row r="45" spans="1:9" ht="15" customHeight="1">
      <c r="A45" s="13">
        <v>41</v>
      </c>
      <c r="B45" s="27" t="s">
        <v>77</v>
      </c>
      <c r="C45" s="27" t="s">
        <v>78</v>
      </c>
      <c r="D45" s="31" t="s">
        <v>88</v>
      </c>
      <c r="E45" s="27" t="s">
        <v>88</v>
      </c>
      <c r="F45" s="18">
        <v>0.024786574074074075</v>
      </c>
      <c r="G45" s="13" t="str">
        <f t="shared" si="0"/>
        <v>7.08/km</v>
      </c>
      <c r="H45" s="14">
        <f t="shared" si="1"/>
        <v>0.013040972222222223</v>
      </c>
      <c r="I45" s="14">
        <f>F45-INDEX($F$5:$F$50,MATCH(D45,$D$5:$D$50,0))</f>
        <v>0.013040972222222223</v>
      </c>
    </row>
    <row r="46" spans="1:9" ht="15" customHeight="1">
      <c r="A46" s="13">
        <v>42</v>
      </c>
      <c r="B46" s="27" t="s">
        <v>79</v>
      </c>
      <c r="C46" s="27" t="s">
        <v>36</v>
      </c>
      <c r="D46" s="31" t="s">
        <v>88</v>
      </c>
      <c r="E46" s="27" t="s">
        <v>88</v>
      </c>
      <c r="F46" s="18">
        <v>0.025017939814814812</v>
      </c>
      <c r="G46" s="13" t="str">
        <f t="shared" si="0"/>
        <v>7.12/km</v>
      </c>
      <c r="H46" s="14">
        <f t="shared" si="1"/>
        <v>0.01327233796296296</v>
      </c>
      <c r="I46" s="14">
        <f>F46-INDEX($F$5:$F$50,MATCH(D46,$D$5:$D$50,0))</f>
        <v>0.01327233796296296</v>
      </c>
    </row>
    <row r="47" spans="1:9" ht="15" customHeight="1">
      <c r="A47" s="13">
        <v>43</v>
      </c>
      <c r="B47" s="27" t="s">
        <v>80</v>
      </c>
      <c r="C47" s="27" t="s">
        <v>81</v>
      </c>
      <c r="D47" s="31" t="s">
        <v>88</v>
      </c>
      <c r="E47" s="27" t="s">
        <v>88</v>
      </c>
      <c r="F47" s="18">
        <v>0.025031365740740743</v>
      </c>
      <c r="G47" s="13" t="str">
        <f t="shared" si="0"/>
        <v>7.13/km</v>
      </c>
      <c r="H47" s="14">
        <f t="shared" si="1"/>
        <v>0.01328576388888889</v>
      </c>
      <c r="I47" s="14">
        <f>F47-INDEX($F$5:$F$50,MATCH(D47,$D$5:$D$50,0))</f>
        <v>0.01328576388888889</v>
      </c>
    </row>
    <row r="48" spans="1:9" ht="15" customHeight="1">
      <c r="A48" s="13">
        <v>44</v>
      </c>
      <c r="B48" s="27" t="s">
        <v>82</v>
      </c>
      <c r="C48" s="27" t="s">
        <v>83</v>
      </c>
      <c r="D48" s="31" t="s">
        <v>88</v>
      </c>
      <c r="E48" s="27" t="s">
        <v>88</v>
      </c>
      <c r="F48" s="18">
        <v>0.02738078703703704</v>
      </c>
      <c r="G48" s="13" t="str">
        <f t="shared" si="0"/>
        <v>7.53/km</v>
      </c>
      <c r="H48" s="14">
        <f t="shared" si="1"/>
        <v>0.01563518518518519</v>
      </c>
      <c r="I48" s="14">
        <f>F48-INDEX($F$5:$F$50,MATCH(D48,$D$5:$D$50,0))</f>
        <v>0.01563518518518519</v>
      </c>
    </row>
    <row r="49" spans="1:9" ht="15" customHeight="1">
      <c r="A49" s="13">
        <v>45</v>
      </c>
      <c r="B49" s="27" t="s">
        <v>84</v>
      </c>
      <c r="C49" s="27" t="s">
        <v>85</v>
      </c>
      <c r="D49" s="31" t="s">
        <v>88</v>
      </c>
      <c r="E49" s="27" t="s">
        <v>88</v>
      </c>
      <c r="F49" s="18">
        <v>0.027475347222222224</v>
      </c>
      <c r="G49" s="13" t="str">
        <f t="shared" si="0"/>
        <v>7.55/km</v>
      </c>
      <c r="H49" s="14">
        <f t="shared" si="1"/>
        <v>0.01572974537037037</v>
      </c>
      <c r="I49" s="14">
        <f>F49-INDEX($F$5:$F$50,MATCH(D49,$D$5:$D$50,0))</f>
        <v>0.01572974537037037</v>
      </c>
    </row>
    <row r="50" spans="1:9" ht="15" customHeight="1">
      <c r="A50" s="16">
        <v>46</v>
      </c>
      <c r="B50" s="28" t="s">
        <v>86</v>
      </c>
      <c r="C50" s="28" t="s">
        <v>87</v>
      </c>
      <c r="D50" s="32" t="s">
        <v>88</v>
      </c>
      <c r="E50" s="28" t="s">
        <v>88</v>
      </c>
      <c r="F50" s="33">
        <v>0.02748055555555556</v>
      </c>
      <c r="G50" s="16" t="str">
        <f t="shared" si="0"/>
        <v>7.55/km</v>
      </c>
      <c r="H50" s="29">
        <f t="shared" si="1"/>
        <v>0.01573495370370371</v>
      </c>
      <c r="I50" s="29">
        <f>F50-INDEX($F$5:$F$50,MATCH(D50,$D$5:$D$50,0))</f>
        <v>0.01573495370370371</v>
      </c>
    </row>
  </sheetData>
  <autoFilter ref="A4:I50"/>
  <mergeCells count="3">
    <mergeCell ref="A1:I1"/>
    <mergeCell ref="A2:I2"/>
    <mergeCell ref="A3:G3"/>
  </mergeCells>
  <conditionalFormatting sqref="D5:E50">
    <cfRule type="expression" priority="1" dxfId="0" stopIfTrue="1">
      <formula>NOT(ISERROR(SEARCH("#N/D",D5)))</formula>
    </cfRule>
  </conditionalFormatting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pane ySplit="3" topLeftCell="BM4" activePane="bottomLeft" state="frozen"/>
      <selection pane="topLeft" activeCell="A1" sqref="A1"/>
      <selection pane="bottomLeft" activeCell="J16" sqref="J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4" t="str">
        <f>Individuale!A1</f>
        <v>Maratonina delle vacanze</v>
      </c>
      <c r="B1" s="24"/>
      <c r="C1" s="24"/>
    </row>
    <row r="2" spans="1:3" ht="42" customHeight="1">
      <c r="A2" s="25" t="str">
        <f>Individuale!A3&amp;" km. "&amp;Individuale!I3</f>
        <v>Roma Massimina (RM) Italia - Domenica 16/06/2013 km. 5</v>
      </c>
      <c r="B2" s="25"/>
      <c r="C2" s="25"/>
    </row>
    <row r="3" spans="1:3" ht="24.75" customHeight="1">
      <c r="A3" s="6" t="s">
        <v>2</v>
      </c>
      <c r="B3" s="7" t="s">
        <v>6</v>
      </c>
      <c r="C3" s="7" t="s">
        <v>0</v>
      </c>
    </row>
    <row r="4" spans="1:3" ht="15" customHeight="1">
      <c r="A4" s="34">
        <v>1</v>
      </c>
      <c r="B4" s="35"/>
      <c r="C4" s="36">
        <v>46</v>
      </c>
    </row>
    <row r="5" ht="12.75">
      <c r="C5" s="2">
        <f>SUM(C4)</f>
        <v>46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2013-06-24T09:40:33Z</dcterms:modified>
  <cp:category/>
  <cp:version/>
  <cp:contentType/>
  <cp:contentStatus/>
</cp:coreProperties>
</file>