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'Individuale'!$A$3:$I$106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<sst xmlns="http://schemas.openxmlformats.org/spreadsheetml/2006/main" count="461" uniqueCount="229">
  <si>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</si>
  <si>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</si>
  <si>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</si>
  <si>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</si>
  <si>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</si>
  <si>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</si>
  <si>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</si>
  <si>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</si>
  <si>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</si>
  <si>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</si>
  <si>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</si>
  <si>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POLLASTRINI</t>
  </si>
  <si>
    <t>PAOLO</t>
  </si>
  <si>
    <t>C</t>
  </si>
  <si>
    <t>PETER PAN</t>
  </si>
  <si>
    <t>PETRACCA</t>
  </si>
  <si>
    <t>GIUSEPPE</t>
  </si>
  <si>
    <t>A</t>
  </si>
  <si>
    <t>CA.RI.RI.</t>
  </si>
  <si>
    <t>GRILLO</t>
  </si>
  <si>
    <t>LUCIANO</t>
  </si>
  <si>
    <t>B</t>
  </si>
  <si>
    <t>AICS CLUB ATL.CENTRALE</t>
  </si>
  <si>
    <t>CARMINE</t>
  </si>
  <si>
    <t>D</t>
  </si>
  <si>
    <t>PIZZERIA IL PODISTA</t>
  </si>
  <si>
    <t>SANESI</t>
  </si>
  <si>
    <t>GIAMPAOLO</t>
  </si>
  <si>
    <t>E</t>
  </si>
  <si>
    <t>INDIPENDENTE</t>
  </si>
  <si>
    <t>PERELLI</t>
  </si>
  <si>
    <t>MASSIMO</t>
  </si>
  <si>
    <t>K42 GROUPAMA</t>
  </si>
  <si>
    <t>RODO</t>
  </si>
  <si>
    <t>STEFANO</t>
  </si>
  <si>
    <t>ASD PEGASO</t>
  </si>
  <si>
    <t>CASTELLANO</t>
  </si>
  <si>
    <t>MARCO</t>
  </si>
  <si>
    <t>FASHION SPORT</t>
  </si>
  <si>
    <t>SCHISANO</t>
  </si>
  <si>
    <t>FRANCESCO</t>
  </si>
  <si>
    <t>F</t>
  </si>
  <si>
    <t>ALBATROS ROMA</t>
  </si>
  <si>
    <t>MANSI</t>
  </si>
  <si>
    <t>BANCARI ROMANI</t>
  </si>
  <si>
    <t>GIORDANO</t>
  </si>
  <si>
    <t>PASQUALE</t>
  </si>
  <si>
    <t>VILLA GUGLIELMI</t>
  </si>
  <si>
    <t>GALIENI</t>
  </si>
  <si>
    <t>SILVESTRO</t>
  </si>
  <si>
    <t>ATLETICA VITA</t>
  </si>
  <si>
    <t>STABILE</t>
  </si>
  <si>
    <t>ANTONIO</t>
  </si>
  <si>
    <t>BALDACCI</t>
  </si>
  <si>
    <t>CENCINI</t>
  </si>
  <si>
    <t>GIORGIO</t>
  </si>
  <si>
    <t>TONANZI</t>
  </si>
  <si>
    <t>LORENZO</t>
  </si>
  <si>
    <t>ATLETICA FALERIA</t>
  </si>
  <si>
    <t>CAVALLARO</t>
  </si>
  <si>
    <t>MAURIZIO</t>
  </si>
  <si>
    <t>ADDATI</t>
  </si>
  <si>
    <t>MASSIMILIANO</t>
  </si>
  <si>
    <t>CIALONE</t>
  </si>
  <si>
    <t>BRUNO</t>
  </si>
  <si>
    <t>PODISTICA POMEZIA</t>
  </si>
  <si>
    <t>BUCCIARELLI</t>
  </si>
  <si>
    <t>MIRKO</t>
  </si>
  <si>
    <t>SPORTING PAVONA</t>
  </si>
  <si>
    <t>PARASMO</t>
  </si>
  <si>
    <t>ANDREA</t>
  </si>
  <si>
    <t>NUOVA POD.LATINA</t>
  </si>
  <si>
    <t>LONGO</t>
  </si>
  <si>
    <t>PIETRO MARIA</t>
  </si>
  <si>
    <t>DE LUCIA</t>
  </si>
  <si>
    <t>LIVERATLETICA AVIS</t>
  </si>
  <si>
    <t>TERENZI</t>
  </si>
  <si>
    <t>MARCELLO</t>
  </si>
  <si>
    <t>OSTIA AVIS RUNNER</t>
  </si>
  <si>
    <t>RAMIREZ</t>
  </si>
  <si>
    <t>ARMANDO</t>
  </si>
  <si>
    <t>ASTERIX MORLUPO</t>
  </si>
  <si>
    <t>MATTEUCCI</t>
  </si>
  <si>
    <t>PIMPINELLA</t>
  </si>
  <si>
    <t>FRANCO</t>
  </si>
  <si>
    <t>PENDENZA</t>
  </si>
  <si>
    <t>ROBERTO</t>
  </si>
  <si>
    <t>G</t>
  </si>
  <si>
    <t>ALLEGRA</t>
  </si>
  <si>
    <t>SANTI</t>
  </si>
  <si>
    <t>GAMBAGURTA</t>
  </si>
  <si>
    <t>BATTISTI</t>
  </si>
  <si>
    <t>H</t>
  </si>
  <si>
    <t>DE SIMONI</t>
  </si>
  <si>
    <t>GOFFREDO</t>
  </si>
  <si>
    <t>PODISTICA PRENESTE</t>
  </si>
  <si>
    <t>MURIANNI</t>
  </si>
  <si>
    <t>GAETA</t>
  </si>
  <si>
    <t>ANTONIO FAUSTO</t>
  </si>
  <si>
    <t>TIVOLI MARATHON</t>
  </si>
  <si>
    <t>GIULIANI</t>
  </si>
  <si>
    <t>MARIO</t>
  </si>
  <si>
    <t>RUNNERS RIETI</t>
  </si>
  <si>
    <t>CAMPA</t>
  </si>
  <si>
    <t>PICCOLELLI</t>
  </si>
  <si>
    <t>LUIGI</t>
  </si>
  <si>
    <t>ATLETICA DEL PARCO</t>
  </si>
  <si>
    <t>MANNETTI</t>
  </si>
  <si>
    <t>GIOVANNI</t>
  </si>
  <si>
    <t>VILLA PAMPHILI</t>
  </si>
  <si>
    <t>BELA'</t>
  </si>
  <si>
    <t>ANGELO</t>
  </si>
  <si>
    <t>SANTINI</t>
  </si>
  <si>
    <t>CLAUDIO</t>
  </si>
  <si>
    <t>PECORIELLO</t>
  </si>
  <si>
    <t>GRIECO</t>
  </si>
  <si>
    <t>VINCENZO</t>
  </si>
  <si>
    <t>NORENKO</t>
  </si>
  <si>
    <t>NATALIA</t>
  </si>
  <si>
    <t>N</t>
  </si>
  <si>
    <t>BELLISI</t>
  </si>
  <si>
    <t>CIMARELLI</t>
  </si>
  <si>
    <t>FIORANI</t>
  </si>
  <si>
    <t>FIORENZO</t>
  </si>
  <si>
    <t>MARATONA DI ROMA</t>
  </si>
  <si>
    <t>CENNI</t>
  </si>
  <si>
    <t>PAOLA</t>
  </si>
  <si>
    <t>P</t>
  </si>
  <si>
    <t>MANCINI</t>
  </si>
  <si>
    <t>DOMENICO</t>
  </si>
  <si>
    <t>I</t>
  </si>
  <si>
    <t>MANGIAPELO</t>
  </si>
  <si>
    <t>ALTOBELLI</t>
  </si>
  <si>
    <t>MAURO</t>
  </si>
  <si>
    <t>ZUENA</t>
  </si>
  <si>
    <t>GIACCO</t>
  </si>
  <si>
    <t>CAT SPORT</t>
  </si>
  <si>
    <t>IORIO</t>
  </si>
  <si>
    <t>MARIA GRAZIA</t>
  </si>
  <si>
    <t>O</t>
  </si>
  <si>
    <t>BRUSCHI</t>
  </si>
  <si>
    <t>FILIPPO</t>
  </si>
  <si>
    <t>CALCERANO</t>
  </si>
  <si>
    <t>MOSCA</t>
  </si>
  <si>
    <t>GIULIANA</t>
  </si>
  <si>
    <t>PFIZER RUNNING TEAM</t>
  </si>
  <si>
    <t>QUARANTA</t>
  </si>
  <si>
    <t>MASOUMEH</t>
  </si>
  <si>
    <t>AMERI</t>
  </si>
  <si>
    <t>LALLI</t>
  </si>
  <si>
    <t>BENSO</t>
  </si>
  <si>
    <t>D'AMORE</t>
  </si>
  <si>
    <t>DUMA</t>
  </si>
  <si>
    <t>MARIA</t>
  </si>
  <si>
    <t>PECCI</t>
  </si>
  <si>
    <t>PIERMARINI</t>
  </si>
  <si>
    <t>ROI</t>
  </si>
  <si>
    <t>COMITATO PARAOLIMPICO</t>
  </si>
  <si>
    <t>DI TOMA</t>
  </si>
  <si>
    <t>IGNAZIO</t>
  </si>
  <si>
    <t>FULLONI</t>
  </si>
  <si>
    <t>ALESSANDRO</t>
  </si>
  <si>
    <t>AMATORI CASTELFUSANO</t>
  </si>
  <si>
    <t>RONDELLI</t>
  </si>
  <si>
    <t>EUGENIO</t>
  </si>
  <si>
    <t>DI PASTENA</t>
  </si>
  <si>
    <t>PODISTICA TIBURTINA</t>
  </si>
  <si>
    <t>ZUNCHEDDU</t>
  </si>
  <si>
    <t>MARIANGELA</t>
  </si>
  <si>
    <t>LOTTI</t>
  </si>
  <si>
    <t>ROBERTA</t>
  </si>
  <si>
    <t>FIORESI</t>
  </si>
  <si>
    <t>DI SIENA</t>
  </si>
  <si>
    <t>TESTINI</t>
  </si>
  <si>
    <t>GABRIELLA</t>
  </si>
  <si>
    <t>ATLETICA CASTELFUSANO</t>
  </si>
  <si>
    <t>GIAMPIERI</t>
  </si>
  <si>
    <t>BEATRICE</t>
  </si>
  <si>
    <t>PROIETTI</t>
  </si>
  <si>
    <t>NAZZARENO</t>
  </si>
  <si>
    <t xml:space="preserve">CAMMARATA </t>
  </si>
  <si>
    <t>LAURA</t>
  </si>
  <si>
    <t>M</t>
  </si>
  <si>
    <t>VEROLI</t>
  </si>
  <si>
    <t>FEDERICO</t>
  </si>
  <si>
    <t>MARZANO</t>
  </si>
  <si>
    <t>ENRICO</t>
  </si>
  <si>
    <t>OQUBAI TE</t>
  </si>
  <si>
    <t>SENBETU</t>
  </si>
  <si>
    <t>ERITREA</t>
  </si>
  <si>
    <t>CLELIA</t>
  </si>
  <si>
    <t>D'ASCENZO</t>
  </si>
  <si>
    <t>DAGGIANTI</t>
  </si>
  <si>
    <t>ANNA</t>
  </si>
  <si>
    <t>ANGIONI</t>
  </si>
  <si>
    <t>BONARIA</t>
  </si>
  <si>
    <t>ALO'</t>
  </si>
  <si>
    <t>SABRINA</t>
  </si>
  <si>
    <t>ROSSI</t>
  </si>
  <si>
    <t>MARINA</t>
  </si>
  <si>
    <t>RAPUANO</t>
  </si>
  <si>
    <t xml:space="preserve">MARIA </t>
  </si>
  <si>
    <t>RICCIARDI</t>
  </si>
  <si>
    <t>CAPOFERRI</t>
  </si>
  <si>
    <t>GABELLI</t>
  </si>
  <si>
    <t>FABIO</t>
  </si>
  <si>
    <t>FEROCE</t>
  </si>
  <si>
    <t>CANTARINI</t>
  </si>
  <si>
    <t>EMANUELE</t>
  </si>
  <si>
    <t>BARLAAM</t>
  </si>
  <si>
    <t>SCONOCCHIA</t>
  </si>
  <si>
    <t>RENZO</t>
  </si>
  <si>
    <t>SCUCCHIA</t>
  </si>
  <si>
    <t>NARDELLI</t>
  </si>
  <si>
    <t>CAPPELLI</t>
  </si>
  <si>
    <t>ADRIANO</t>
  </si>
  <si>
    <t>CATIA</t>
  </si>
  <si>
    <t>SICURANZA</t>
  </si>
  <si>
    <t>MIRCO</t>
  </si>
  <si>
    <t>X</t>
  </si>
  <si>
    <t>COLLE DEI PINI</t>
  </si>
  <si>
    <t>GABRIELE</t>
  </si>
  <si>
    <t>BRESSI</t>
  </si>
  <si>
    <t>NICOLL</t>
  </si>
  <si>
    <t>GUADAGNO</t>
  </si>
  <si>
    <t>ANASTASIA</t>
  </si>
  <si>
    <t>Memorial A. Burreddu 2ª edizione</t>
  </si>
  <si>
    <t>Consorzio Colle dei Pini - via Laurentina - Roma (RM) Italia - Martedì 08/12/2009</t>
  </si>
  <si>
    <t>A.S.D. PODISTICA SOLIDARIETA'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</si>
</sst>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29" customWidth="1"/>
    <col min="7" max="9" width="10.140625" style="5" customWidth="1"/>
  </cols>
  <sheetData>
    <row r="1" spans="1:9" ht="24.75" customHeight="1" thickBot="1">
      <c r="A1" s="30" t="s">
        <v>226</v>
      </c>
      <c r="B1" s="30"/>
      <c r="C1" s="30"/>
      <c r="D1" s="30"/>
      <c r="E1" s="30"/>
      <c r="F1" s="30"/>
      <c r="G1" s="31"/>
      <c r="H1" s="31"/>
      <c r="I1" s="31"/>
    </row>
    <row r="2" spans="1:9" ht="24.75" customHeight="1" thickBot="1">
      <c r="A2" s="32" t="s">
        <v>227</v>
      </c>
      <c r="B2" s="33"/>
      <c r="C2" s="33"/>
      <c r="D2" s="33"/>
      <c r="E2" s="33"/>
      <c r="F2" s="33"/>
      <c r="G2" s="34"/>
      <c r="H2" s="6" t="s">
        <v>0</v>
      </c>
      <c r="I2" s="7">
        <v>10</v>
      </c>
    </row>
    <row r="3" spans="1:9" ht="37.5" customHeight="1" thickBot="1">
      <c r="A3" s="13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28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4">
        <v>1</v>
      </c>
      <c r="B4" s="37" t="s">
        <v>11</v>
      </c>
      <c r="C4" s="37" t="s">
        <v>12</v>
      </c>
      <c r="D4" s="15" t="s">
        <v>13</v>
      </c>
      <c r="E4" s="37" t="s">
        <v>14</v>
      </c>
      <c r="F4" s="38">
        <v>0.024259259259259258</v>
      </c>
      <c r="G4" s="15" t="str">
        <f aca="true" t="shared" si="0" ref="G4:G67">TEXT(INT((HOUR(F4)*3600+MINUTE(F4)*60+SECOND(F4))/$I$2/60),"0")&amp;"."&amp;TEXT(MOD((HOUR(F4)*3600+MINUTE(F4)*60+SECOND(F4))/$I$2,60),"00")&amp;"/km"</f>
        <v>3.30/km</v>
      </c>
      <c r="H4" s="16">
        <f aca="true" t="shared" si="1" ref="H4:H67">F4-$F$4</f>
        <v>0</v>
      </c>
      <c r="I4" s="16">
        <f>F4-INDEX($F$4:$F$246,MATCH(D4,$D$4:$D$246,0))</f>
        <v>0</v>
      </c>
    </row>
    <row r="5" spans="1:9" s="1" customFormat="1" ht="15" customHeight="1">
      <c r="A5" s="17">
        <v>2</v>
      </c>
      <c r="B5" s="39" t="s">
        <v>15</v>
      </c>
      <c r="C5" s="39" t="s">
        <v>16</v>
      </c>
      <c r="D5" s="18" t="s">
        <v>17</v>
      </c>
      <c r="E5" s="39" t="s">
        <v>18</v>
      </c>
      <c r="F5" s="40">
        <v>0.02512731481481481</v>
      </c>
      <c r="G5" s="18" t="str">
        <f t="shared" si="0"/>
        <v>3.37/km</v>
      </c>
      <c r="H5" s="19">
        <f t="shared" si="1"/>
        <v>0.0008680555555555525</v>
      </c>
      <c r="I5" s="19">
        <f>F5-INDEX($F$4:$F$246,MATCH(D5,$D$4:$D$246,0))</f>
        <v>0</v>
      </c>
    </row>
    <row r="6" spans="1:9" s="1" customFormat="1" ht="15" customHeight="1">
      <c r="A6" s="17">
        <v>3</v>
      </c>
      <c r="B6" s="39" t="s">
        <v>19</v>
      </c>
      <c r="C6" s="39" t="s">
        <v>20</v>
      </c>
      <c r="D6" s="18" t="s">
        <v>21</v>
      </c>
      <c r="E6" s="39" t="s">
        <v>22</v>
      </c>
      <c r="F6" s="40">
        <v>0.025300925925925925</v>
      </c>
      <c r="G6" s="18" t="str">
        <f t="shared" si="0"/>
        <v>3.39/km</v>
      </c>
      <c r="H6" s="19">
        <f t="shared" si="1"/>
        <v>0.0010416666666666664</v>
      </c>
      <c r="I6" s="19">
        <f>F6-INDEX($F$4:$F$246,MATCH(D6,$D$4:$D$246,0))</f>
        <v>0</v>
      </c>
    </row>
    <row r="7" spans="1:9" s="1" customFormat="1" ht="15" customHeight="1">
      <c r="A7" s="17">
        <v>4</v>
      </c>
      <c r="B7" s="39" t="s">
        <v>15</v>
      </c>
      <c r="C7" s="39" t="s">
        <v>23</v>
      </c>
      <c r="D7" s="18" t="s">
        <v>24</v>
      </c>
      <c r="E7" s="39" t="s">
        <v>25</v>
      </c>
      <c r="F7" s="40">
        <v>0.026342592592592588</v>
      </c>
      <c r="G7" s="18" t="str">
        <f t="shared" si="0"/>
        <v>3.48/km</v>
      </c>
      <c r="H7" s="19">
        <f t="shared" si="1"/>
        <v>0.0020833333333333294</v>
      </c>
      <c r="I7" s="19">
        <f>F7-INDEX($F$4:$F$246,MATCH(D7,$D$4:$D$246,0))</f>
        <v>0</v>
      </c>
    </row>
    <row r="8" spans="1:9" s="1" customFormat="1" ht="15" customHeight="1">
      <c r="A8" s="17">
        <v>5</v>
      </c>
      <c r="B8" s="39" t="s">
        <v>26</v>
      </c>
      <c r="C8" s="39" t="s">
        <v>27</v>
      </c>
      <c r="D8" s="18" t="s">
        <v>28</v>
      </c>
      <c r="E8" s="39" t="s">
        <v>29</v>
      </c>
      <c r="F8" s="40">
        <v>0.02787037037037037</v>
      </c>
      <c r="G8" s="18" t="str">
        <f t="shared" si="0"/>
        <v>4.01/km</v>
      </c>
      <c r="H8" s="19">
        <f t="shared" si="1"/>
        <v>0.00361111111111111</v>
      </c>
      <c r="I8" s="19">
        <f>F8-INDEX($F$4:$F$246,MATCH(D8,$D$4:$D$246,0))</f>
        <v>0</v>
      </c>
    </row>
    <row r="9" spans="1:9" s="1" customFormat="1" ht="15" customHeight="1">
      <c r="A9" s="17">
        <v>6</v>
      </c>
      <c r="B9" s="39" t="s">
        <v>30</v>
      </c>
      <c r="C9" s="39" t="s">
        <v>31</v>
      </c>
      <c r="D9" s="18" t="s">
        <v>24</v>
      </c>
      <c r="E9" s="39" t="s">
        <v>32</v>
      </c>
      <c r="F9" s="40">
        <v>0.027951388888888887</v>
      </c>
      <c r="G9" s="18" t="str">
        <f t="shared" si="0"/>
        <v>4.02/km</v>
      </c>
      <c r="H9" s="19">
        <f t="shared" si="1"/>
        <v>0.0036921296296296285</v>
      </c>
      <c r="I9" s="19">
        <f>F9-INDEX($F$4:$F$246,MATCH(D9,$D$4:$D$246,0))</f>
        <v>0.0016087962962962991</v>
      </c>
    </row>
    <row r="10" spans="1:9" s="1" customFormat="1" ht="15" customHeight="1">
      <c r="A10" s="17">
        <v>7</v>
      </c>
      <c r="B10" s="39" t="s">
        <v>33</v>
      </c>
      <c r="C10" s="39" t="s">
        <v>34</v>
      </c>
      <c r="D10" s="18" t="s">
        <v>24</v>
      </c>
      <c r="E10" s="39" t="s">
        <v>35</v>
      </c>
      <c r="F10" s="40">
        <v>0.028333333333333332</v>
      </c>
      <c r="G10" s="18" t="str">
        <f t="shared" si="0"/>
        <v>4.05/km</v>
      </c>
      <c r="H10" s="19">
        <f t="shared" si="1"/>
        <v>0.004074074074074074</v>
      </c>
      <c r="I10" s="19">
        <f>F10-INDEX($F$4:$F$246,MATCH(D10,$D$4:$D$246,0))</f>
        <v>0.0019907407407407443</v>
      </c>
    </row>
    <row r="11" spans="1:9" s="1" customFormat="1" ht="15" customHeight="1">
      <c r="A11" s="17">
        <v>8</v>
      </c>
      <c r="B11" s="39" t="s">
        <v>36</v>
      </c>
      <c r="C11" s="39" t="s">
        <v>37</v>
      </c>
      <c r="D11" s="18" t="s">
        <v>24</v>
      </c>
      <c r="E11" s="39" t="s">
        <v>38</v>
      </c>
      <c r="F11" s="40">
        <v>0.02849537037037037</v>
      </c>
      <c r="G11" s="18" t="str">
        <f t="shared" si="0"/>
        <v>4.06/km</v>
      </c>
      <c r="H11" s="19">
        <f t="shared" si="1"/>
        <v>0.004236111111111111</v>
      </c>
      <c r="I11" s="19">
        <f>F11-INDEX($F$4:$F$246,MATCH(D11,$D$4:$D$246,0))</f>
        <v>0.0021527777777777812</v>
      </c>
    </row>
    <row r="12" spans="1:9" s="1" customFormat="1" ht="15" customHeight="1">
      <c r="A12" s="17">
        <v>9</v>
      </c>
      <c r="B12" s="39" t="s">
        <v>39</v>
      </c>
      <c r="C12" s="39" t="s">
        <v>40</v>
      </c>
      <c r="D12" s="18" t="s">
        <v>41</v>
      </c>
      <c r="E12" s="39" t="s">
        <v>42</v>
      </c>
      <c r="F12" s="40">
        <v>0.028587962962962964</v>
      </c>
      <c r="G12" s="18" t="str">
        <f t="shared" si="0"/>
        <v>4.07/km</v>
      </c>
      <c r="H12" s="19">
        <f t="shared" si="1"/>
        <v>0.004328703703703706</v>
      </c>
      <c r="I12" s="19">
        <f>F12-INDEX($F$4:$F$246,MATCH(D12,$D$4:$D$246,0))</f>
        <v>0</v>
      </c>
    </row>
    <row r="13" spans="1:9" s="1" customFormat="1" ht="15" customHeight="1">
      <c r="A13" s="17">
        <v>10</v>
      </c>
      <c r="B13" s="39" t="s">
        <v>43</v>
      </c>
      <c r="C13" s="39" t="s">
        <v>37</v>
      </c>
      <c r="D13" s="18" t="s">
        <v>24</v>
      </c>
      <c r="E13" s="39" t="s">
        <v>44</v>
      </c>
      <c r="F13" s="40">
        <v>0.02929398148148148</v>
      </c>
      <c r="G13" s="18" t="str">
        <f t="shared" si="0"/>
        <v>4.13/km</v>
      </c>
      <c r="H13" s="19">
        <f t="shared" si="1"/>
        <v>0.005034722222222222</v>
      </c>
      <c r="I13" s="19">
        <f>F13-INDEX($F$4:$F$246,MATCH(D13,$D$4:$D$246,0))</f>
        <v>0.0029513888888888923</v>
      </c>
    </row>
    <row r="14" spans="1:9" s="1" customFormat="1" ht="15" customHeight="1">
      <c r="A14" s="17">
        <v>11</v>
      </c>
      <c r="B14" s="39" t="s">
        <v>45</v>
      </c>
      <c r="C14" s="39" t="s">
        <v>46</v>
      </c>
      <c r="D14" s="18" t="s">
        <v>41</v>
      </c>
      <c r="E14" s="39" t="s">
        <v>47</v>
      </c>
      <c r="F14" s="40">
        <v>0.02939814814814815</v>
      </c>
      <c r="G14" s="18" t="str">
        <f t="shared" si="0"/>
        <v>4.14/km</v>
      </c>
      <c r="H14" s="19">
        <f t="shared" si="1"/>
        <v>0.005138888888888891</v>
      </c>
      <c r="I14" s="19">
        <f>F14-INDEX($F$4:$F$246,MATCH(D14,$D$4:$D$246,0))</f>
        <v>0.0008101851851851846</v>
      </c>
    </row>
    <row r="15" spans="1:9" s="1" customFormat="1" ht="15" customHeight="1">
      <c r="A15" s="17">
        <v>12</v>
      </c>
      <c r="B15" s="39" t="s">
        <v>48</v>
      </c>
      <c r="C15" s="39" t="s">
        <v>49</v>
      </c>
      <c r="D15" s="18" t="s">
        <v>28</v>
      </c>
      <c r="E15" s="39" t="s">
        <v>50</v>
      </c>
      <c r="F15" s="40">
        <v>0.029664351851851855</v>
      </c>
      <c r="G15" s="18" t="str">
        <f t="shared" si="0"/>
        <v>4.16/km</v>
      </c>
      <c r="H15" s="19">
        <f t="shared" si="1"/>
        <v>0.005405092592592597</v>
      </c>
      <c r="I15" s="19">
        <f>F15-INDEX($F$4:$F$246,MATCH(D15,$D$4:$D$246,0))</f>
        <v>0.0017939814814814867</v>
      </c>
    </row>
    <row r="16" spans="1:9" s="1" customFormat="1" ht="15" customHeight="1">
      <c r="A16" s="17">
        <v>13</v>
      </c>
      <c r="B16" s="39" t="s">
        <v>51</v>
      </c>
      <c r="C16" s="39" t="s">
        <v>52</v>
      </c>
      <c r="D16" s="18" t="s">
        <v>24</v>
      </c>
      <c r="E16" s="39" t="s">
        <v>22</v>
      </c>
      <c r="F16" s="40">
        <v>0.029756944444444447</v>
      </c>
      <c r="G16" s="18" t="str">
        <f t="shared" si="0"/>
        <v>4.17/km</v>
      </c>
      <c r="H16" s="19">
        <f t="shared" si="1"/>
        <v>0.005497685185185189</v>
      </c>
      <c r="I16" s="19">
        <f>F16-INDEX($F$4:$F$246,MATCH(D16,$D$4:$D$246,0))</f>
        <v>0.0034143518518518594</v>
      </c>
    </row>
    <row r="17" spans="1:9" s="1" customFormat="1" ht="15" customHeight="1">
      <c r="A17" s="17">
        <v>14</v>
      </c>
      <c r="B17" s="39" t="s">
        <v>53</v>
      </c>
      <c r="C17" s="39" t="s">
        <v>20</v>
      </c>
      <c r="D17" s="18" t="s">
        <v>28</v>
      </c>
      <c r="E17" s="39" t="s">
        <v>22</v>
      </c>
      <c r="F17" s="40">
        <v>0.03023148148148148</v>
      </c>
      <c r="G17" s="18" t="str">
        <f t="shared" si="0"/>
        <v>4.21/km</v>
      </c>
      <c r="H17" s="19">
        <f t="shared" si="1"/>
        <v>0.0059722222222222225</v>
      </c>
      <c r="I17" s="19">
        <f>F17-INDEX($F$4:$F$246,MATCH(D17,$D$4:$D$246,0))</f>
        <v>0.0023611111111111124</v>
      </c>
    </row>
    <row r="18" spans="1:9" s="1" customFormat="1" ht="15" customHeight="1">
      <c r="A18" s="17">
        <v>15</v>
      </c>
      <c r="B18" s="39" t="s">
        <v>54</v>
      </c>
      <c r="C18" s="39" t="s">
        <v>55</v>
      </c>
      <c r="D18" s="18" t="s">
        <v>13</v>
      </c>
      <c r="E18" s="39" t="s">
        <v>29</v>
      </c>
      <c r="F18" s="40">
        <v>0.030381944444444444</v>
      </c>
      <c r="G18" s="18" t="str">
        <f t="shared" si="0"/>
        <v>4.23/km</v>
      </c>
      <c r="H18" s="19">
        <f t="shared" si="1"/>
        <v>0.006122685185185186</v>
      </c>
      <c r="I18" s="19">
        <f>F18-INDEX($F$4:$F$246,MATCH(D18,$D$4:$D$246,0))</f>
        <v>0.006122685185185186</v>
      </c>
    </row>
    <row r="19" spans="1:9" s="1" customFormat="1" ht="15" customHeight="1">
      <c r="A19" s="17">
        <v>16</v>
      </c>
      <c r="B19" s="39" t="s">
        <v>56</v>
      </c>
      <c r="C19" s="39" t="s">
        <v>57</v>
      </c>
      <c r="D19" s="18" t="s">
        <v>21</v>
      </c>
      <c r="E19" s="39" t="s">
        <v>58</v>
      </c>
      <c r="F19" s="40">
        <v>0.03071759259259259</v>
      </c>
      <c r="G19" s="18" t="str">
        <f t="shared" si="0"/>
        <v>4.25/km</v>
      </c>
      <c r="H19" s="19">
        <f t="shared" si="1"/>
        <v>0.006458333333333333</v>
      </c>
      <c r="I19" s="19">
        <f>F19-INDEX($F$4:$F$246,MATCH(D19,$D$4:$D$246,0))</f>
        <v>0.005416666666666667</v>
      </c>
    </row>
    <row r="20" spans="1:9" s="1" customFormat="1" ht="15" customHeight="1">
      <c r="A20" s="17">
        <v>17</v>
      </c>
      <c r="B20" s="39" t="s">
        <v>59</v>
      </c>
      <c r="C20" s="39" t="s">
        <v>60</v>
      </c>
      <c r="D20" s="18" t="s">
        <v>28</v>
      </c>
      <c r="E20" s="39" t="s">
        <v>42</v>
      </c>
      <c r="F20" s="40">
        <v>0.030775462962962966</v>
      </c>
      <c r="G20" s="18" t="str">
        <f t="shared" si="0"/>
        <v>4.26/km</v>
      </c>
      <c r="H20" s="19">
        <f t="shared" si="1"/>
        <v>0.006516203703703708</v>
      </c>
      <c r="I20" s="19">
        <f>F20-INDEX($F$4:$F$246,MATCH(D20,$D$4:$D$246,0))</f>
        <v>0.002905092592592598</v>
      </c>
    </row>
    <row r="21" spans="1:9" s="1" customFormat="1" ht="15" customHeight="1">
      <c r="A21" s="17">
        <v>18</v>
      </c>
      <c r="B21" s="39" t="s">
        <v>61</v>
      </c>
      <c r="C21" s="39" t="s">
        <v>62</v>
      </c>
      <c r="D21" s="18" t="s">
        <v>28</v>
      </c>
      <c r="E21" s="39" t="s">
        <v>44</v>
      </c>
      <c r="F21" s="40">
        <v>0.030833333333333334</v>
      </c>
      <c r="G21" s="18" t="str">
        <f t="shared" si="0"/>
        <v>4.26/km</v>
      </c>
      <c r="H21" s="19">
        <f t="shared" si="1"/>
        <v>0.006574074074074076</v>
      </c>
      <c r="I21" s="19">
        <f>F21-INDEX($F$4:$F$246,MATCH(D21,$D$4:$D$246,0))</f>
        <v>0.002962962962962966</v>
      </c>
    </row>
    <row r="22" spans="1:9" s="1" customFormat="1" ht="15" customHeight="1">
      <c r="A22" s="17">
        <v>19</v>
      </c>
      <c r="B22" s="39" t="s">
        <v>63</v>
      </c>
      <c r="C22" s="39" t="s">
        <v>64</v>
      </c>
      <c r="D22" s="18" t="s">
        <v>41</v>
      </c>
      <c r="E22" s="39" t="s">
        <v>65</v>
      </c>
      <c r="F22" s="40">
        <v>0.03099537037037037</v>
      </c>
      <c r="G22" s="18" t="str">
        <f t="shared" si="0"/>
        <v>4.28/km</v>
      </c>
      <c r="H22" s="19">
        <f t="shared" si="1"/>
        <v>0.006736111111111113</v>
      </c>
      <c r="I22" s="19">
        <f>F22-INDEX($F$4:$F$246,MATCH(D22,$D$4:$D$246,0))</f>
        <v>0.0024074074074074067</v>
      </c>
    </row>
    <row r="23" spans="1:9" s="1" customFormat="1" ht="15" customHeight="1">
      <c r="A23" s="17">
        <v>20</v>
      </c>
      <c r="B23" s="39" t="s">
        <v>66</v>
      </c>
      <c r="C23" s="39" t="s">
        <v>67</v>
      </c>
      <c r="D23" s="18" t="s">
        <v>17</v>
      </c>
      <c r="E23" s="39" t="s">
        <v>68</v>
      </c>
      <c r="F23" s="40">
        <v>0.03108796296296296</v>
      </c>
      <c r="G23" s="18" t="str">
        <f t="shared" si="0"/>
        <v>4.29/km</v>
      </c>
      <c r="H23" s="19">
        <f t="shared" si="1"/>
        <v>0.006828703703703701</v>
      </c>
      <c r="I23" s="19">
        <f>F23-INDEX($F$4:$F$246,MATCH(D23,$D$4:$D$246,0))</f>
        <v>0.005960648148148149</v>
      </c>
    </row>
    <row r="24" spans="1:9" s="1" customFormat="1" ht="15" customHeight="1">
      <c r="A24" s="17">
        <v>21</v>
      </c>
      <c r="B24" s="39" t="s">
        <v>69</v>
      </c>
      <c r="C24" s="39" t="s">
        <v>70</v>
      </c>
      <c r="D24" s="18" t="s">
        <v>17</v>
      </c>
      <c r="E24" s="39" t="s">
        <v>71</v>
      </c>
      <c r="F24" s="40">
        <v>0.031203703703703702</v>
      </c>
      <c r="G24" s="18" t="str">
        <f t="shared" si="0"/>
        <v>4.30/km</v>
      </c>
      <c r="H24" s="19">
        <f t="shared" si="1"/>
        <v>0.006944444444444444</v>
      </c>
      <c r="I24" s="19">
        <f>F24-INDEX($F$4:$F$246,MATCH(D24,$D$4:$D$246,0))</f>
        <v>0.006076388888888892</v>
      </c>
    </row>
    <row r="25" spans="1:9" s="1" customFormat="1" ht="15" customHeight="1">
      <c r="A25" s="17">
        <v>22</v>
      </c>
      <c r="B25" s="39" t="s">
        <v>72</v>
      </c>
      <c r="C25" s="39" t="s">
        <v>73</v>
      </c>
      <c r="D25" s="18" t="s">
        <v>28</v>
      </c>
      <c r="E25" s="39" t="s">
        <v>44</v>
      </c>
      <c r="F25" s="40">
        <v>0.0312962962962963</v>
      </c>
      <c r="G25" s="18" t="str">
        <f t="shared" si="0"/>
        <v>4.30/km</v>
      </c>
      <c r="H25" s="19">
        <f t="shared" si="1"/>
        <v>0.007037037037037043</v>
      </c>
      <c r="I25" s="19">
        <f>F25-INDEX($F$4:$F$246,MATCH(D25,$D$4:$D$246,0))</f>
        <v>0.003425925925925933</v>
      </c>
    </row>
    <row r="26" spans="1:9" s="1" customFormat="1" ht="15" customHeight="1">
      <c r="A26" s="17">
        <v>23</v>
      </c>
      <c r="B26" s="39" t="s">
        <v>74</v>
      </c>
      <c r="C26" s="39" t="s">
        <v>70</v>
      </c>
      <c r="D26" s="18" t="s">
        <v>41</v>
      </c>
      <c r="E26" s="39" t="s">
        <v>75</v>
      </c>
      <c r="F26" s="40">
        <v>0.03137731481481481</v>
      </c>
      <c r="G26" s="18" t="str">
        <f t="shared" si="0"/>
        <v>4.31/km</v>
      </c>
      <c r="H26" s="19">
        <f t="shared" si="1"/>
        <v>0.007118055555555551</v>
      </c>
      <c r="I26" s="19">
        <f>F26-INDEX($F$4:$F$246,MATCH(D26,$D$4:$D$246,0))</f>
        <v>0.002789351851851845</v>
      </c>
    </row>
    <row r="27" spans="1:9" s="2" customFormat="1" ht="15" customHeight="1">
      <c r="A27" s="17">
        <v>24</v>
      </c>
      <c r="B27" s="39" t="s">
        <v>76</v>
      </c>
      <c r="C27" s="39" t="s">
        <v>77</v>
      </c>
      <c r="D27" s="18" t="s">
        <v>28</v>
      </c>
      <c r="E27" s="39" t="s">
        <v>78</v>
      </c>
      <c r="F27" s="40">
        <v>0.031435185185185184</v>
      </c>
      <c r="G27" s="18" t="str">
        <f t="shared" si="0"/>
        <v>4.32/km</v>
      </c>
      <c r="H27" s="19">
        <f t="shared" si="1"/>
        <v>0.007175925925925926</v>
      </c>
      <c r="I27" s="19">
        <f>F27-INDEX($F$4:$F$246,MATCH(D27,$D$4:$D$246,0))</f>
        <v>0.003564814814814816</v>
      </c>
    </row>
    <row r="28" spans="1:9" s="1" customFormat="1" ht="15" customHeight="1">
      <c r="A28" s="17">
        <v>25</v>
      </c>
      <c r="B28" s="39" t="s">
        <v>79</v>
      </c>
      <c r="C28" s="39" t="s">
        <v>80</v>
      </c>
      <c r="D28" s="18" t="s">
        <v>24</v>
      </c>
      <c r="E28" s="39" t="s">
        <v>81</v>
      </c>
      <c r="F28" s="40">
        <v>0.031574074074074074</v>
      </c>
      <c r="G28" s="18" t="str">
        <f t="shared" si="0"/>
        <v>4.33/km</v>
      </c>
      <c r="H28" s="19">
        <f t="shared" si="1"/>
        <v>0.007314814814814816</v>
      </c>
      <c r="I28" s="19">
        <f>F28-INDEX($F$4:$F$246,MATCH(D28,$D$4:$D$246,0))</f>
        <v>0.005231481481481486</v>
      </c>
    </row>
    <row r="29" spans="1:9" s="1" customFormat="1" ht="15" customHeight="1">
      <c r="A29" s="17">
        <v>26</v>
      </c>
      <c r="B29" s="39" t="s">
        <v>82</v>
      </c>
      <c r="C29" s="39" t="s">
        <v>16</v>
      </c>
      <c r="D29" s="18" t="s">
        <v>28</v>
      </c>
      <c r="E29" s="39" t="s">
        <v>50</v>
      </c>
      <c r="F29" s="40">
        <v>0.03204861111111111</v>
      </c>
      <c r="G29" s="18" t="str">
        <f t="shared" si="0"/>
        <v>4.37/km</v>
      </c>
      <c r="H29" s="19">
        <f t="shared" si="1"/>
        <v>0.007789351851851853</v>
      </c>
      <c r="I29" s="19">
        <f>F29-INDEX($F$4:$F$246,MATCH(D29,$D$4:$D$246,0))</f>
        <v>0.004178240740740743</v>
      </c>
    </row>
    <row r="30" spans="1:9" s="1" customFormat="1" ht="15" customHeight="1">
      <c r="A30" s="17">
        <v>27</v>
      </c>
      <c r="B30" s="39" t="s">
        <v>83</v>
      </c>
      <c r="C30" s="39" t="s">
        <v>84</v>
      </c>
      <c r="D30" s="18" t="s">
        <v>41</v>
      </c>
      <c r="E30" s="39" t="s">
        <v>58</v>
      </c>
      <c r="F30" s="40">
        <v>0.0324537037037037</v>
      </c>
      <c r="G30" s="18" t="str">
        <f t="shared" si="0"/>
        <v>4.40/km</v>
      </c>
      <c r="H30" s="19">
        <f t="shared" si="1"/>
        <v>0.008194444444444442</v>
      </c>
      <c r="I30" s="19">
        <f>F30-INDEX($F$4:$F$246,MATCH(D30,$D$4:$D$246,0))</f>
        <v>0.0038657407407407356</v>
      </c>
    </row>
    <row r="31" spans="1:9" s="1" customFormat="1" ht="15" customHeight="1">
      <c r="A31" s="17">
        <v>28</v>
      </c>
      <c r="B31" s="39" t="s">
        <v>85</v>
      </c>
      <c r="C31" s="39" t="s">
        <v>86</v>
      </c>
      <c r="D31" s="18" t="s">
        <v>87</v>
      </c>
      <c r="E31" s="39" t="s">
        <v>58</v>
      </c>
      <c r="F31" s="40">
        <v>0.032615740740740744</v>
      </c>
      <c r="G31" s="18" t="str">
        <f t="shared" si="0"/>
        <v>4.42/km</v>
      </c>
      <c r="H31" s="19">
        <f t="shared" si="1"/>
        <v>0.008356481481481486</v>
      </c>
      <c r="I31" s="19">
        <f>F31-INDEX($F$4:$F$246,MATCH(D31,$D$4:$D$246,0))</f>
        <v>0</v>
      </c>
    </row>
    <row r="32" spans="1:9" s="1" customFormat="1" ht="15" customHeight="1">
      <c r="A32" s="17">
        <v>29</v>
      </c>
      <c r="B32" s="39" t="s">
        <v>88</v>
      </c>
      <c r="C32" s="39" t="s">
        <v>89</v>
      </c>
      <c r="D32" s="18" t="s">
        <v>24</v>
      </c>
      <c r="E32" s="39" t="s">
        <v>42</v>
      </c>
      <c r="F32" s="40">
        <v>0.0328125</v>
      </c>
      <c r="G32" s="18" t="str">
        <f t="shared" si="0"/>
        <v>4.44/km</v>
      </c>
      <c r="H32" s="19">
        <f t="shared" si="1"/>
        <v>0.008553240740740743</v>
      </c>
      <c r="I32" s="19">
        <f>F32-INDEX($F$4:$F$246,MATCH(D32,$D$4:$D$246,0))</f>
        <v>0.006469907407407414</v>
      </c>
    </row>
    <row r="33" spans="1:9" s="1" customFormat="1" ht="15" customHeight="1">
      <c r="A33" s="17">
        <v>30</v>
      </c>
      <c r="B33" s="39" t="s">
        <v>90</v>
      </c>
      <c r="C33" s="39" t="s">
        <v>16</v>
      </c>
      <c r="D33" s="18" t="s">
        <v>21</v>
      </c>
      <c r="E33" s="39" t="s">
        <v>29</v>
      </c>
      <c r="F33" s="40">
        <v>0.03304398148148149</v>
      </c>
      <c r="G33" s="18" t="str">
        <f t="shared" si="0"/>
        <v>4.46/km</v>
      </c>
      <c r="H33" s="19">
        <f t="shared" si="1"/>
        <v>0.008784722222222228</v>
      </c>
      <c r="I33" s="19">
        <f>F33-INDEX($F$4:$F$246,MATCH(D33,$D$4:$D$246,0))</f>
        <v>0.007743055555555562</v>
      </c>
    </row>
    <row r="34" spans="1:9" s="1" customFormat="1" ht="15" customHeight="1">
      <c r="A34" s="17">
        <v>31</v>
      </c>
      <c r="B34" s="39" t="s">
        <v>91</v>
      </c>
      <c r="C34" s="39" t="s">
        <v>31</v>
      </c>
      <c r="D34" s="18" t="s">
        <v>92</v>
      </c>
      <c r="E34" s="39" t="s">
        <v>44</v>
      </c>
      <c r="F34" s="40">
        <v>0.03311342592592593</v>
      </c>
      <c r="G34" s="18" t="str">
        <f t="shared" si="0"/>
        <v>4.46/km</v>
      </c>
      <c r="H34" s="19">
        <f t="shared" si="1"/>
        <v>0.00885416666666667</v>
      </c>
      <c r="I34" s="19">
        <f>F34-INDEX($F$4:$F$246,MATCH(D34,$D$4:$D$246,0))</f>
        <v>0</v>
      </c>
    </row>
    <row r="35" spans="1:9" s="1" customFormat="1" ht="15" customHeight="1">
      <c r="A35" s="17">
        <v>32</v>
      </c>
      <c r="B35" s="39" t="s">
        <v>93</v>
      </c>
      <c r="C35" s="39" t="s">
        <v>94</v>
      </c>
      <c r="D35" s="18" t="s">
        <v>87</v>
      </c>
      <c r="E35" s="39" t="s">
        <v>95</v>
      </c>
      <c r="F35" s="40">
        <v>0.03319444444444444</v>
      </c>
      <c r="G35" s="18" t="str">
        <f t="shared" si="0"/>
        <v>4.47/km</v>
      </c>
      <c r="H35" s="19">
        <f t="shared" si="1"/>
        <v>0.008935185185185185</v>
      </c>
      <c r="I35" s="19">
        <f>F35-INDEX($F$4:$F$246,MATCH(D35,$D$4:$D$246,0))</f>
        <v>0.0005787037037036993</v>
      </c>
    </row>
    <row r="36" spans="1:9" s="1" customFormat="1" ht="15" customHeight="1">
      <c r="A36" s="17">
        <v>33</v>
      </c>
      <c r="B36" s="39" t="s">
        <v>96</v>
      </c>
      <c r="C36" s="39" t="s">
        <v>86</v>
      </c>
      <c r="D36" s="18" t="s">
        <v>41</v>
      </c>
      <c r="E36" s="39" t="s">
        <v>42</v>
      </c>
      <c r="F36" s="40">
        <v>0.03326388888888889</v>
      </c>
      <c r="G36" s="18" t="str">
        <f t="shared" si="0"/>
        <v>4.47/km</v>
      </c>
      <c r="H36" s="19">
        <f t="shared" si="1"/>
        <v>0.009004629629629633</v>
      </c>
      <c r="I36" s="19">
        <f>F36-INDEX($F$4:$F$246,MATCH(D36,$D$4:$D$246,0))</f>
        <v>0.004675925925925927</v>
      </c>
    </row>
    <row r="37" spans="1:9" s="1" customFormat="1" ht="15" customHeight="1">
      <c r="A37" s="17">
        <v>34</v>
      </c>
      <c r="B37" s="39" t="s">
        <v>97</v>
      </c>
      <c r="C37" s="39" t="s">
        <v>98</v>
      </c>
      <c r="D37" s="18" t="s">
        <v>87</v>
      </c>
      <c r="E37" s="39" t="s">
        <v>99</v>
      </c>
      <c r="F37" s="40">
        <v>0.03326388888888889</v>
      </c>
      <c r="G37" s="18" t="str">
        <f t="shared" si="0"/>
        <v>4.47/km</v>
      </c>
      <c r="H37" s="19">
        <f t="shared" si="1"/>
        <v>0.009004629629629633</v>
      </c>
      <c r="I37" s="19">
        <f>F37-INDEX($F$4:$F$246,MATCH(D37,$D$4:$D$246,0))</f>
        <v>0.0006481481481481477</v>
      </c>
    </row>
    <row r="38" spans="1:9" s="1" customFormat="1" ht="15" customHeight="1">
      <c r="A38" s="17">
        <v>35</v>
      </c>
      <c r="B38" s="39" t="s">
        <v>100</v>
      </c>
      <c r="C38" s="39" t="s">
        <v>101</v>
      </c>
      <c r="D38" s="18" t="s">
        <v>13</v>
      </c>
      <c r="E38" s="39" t="s">
        <v>102</v>
      </c>
      <c r="F38" s="40">
        <v>0.03357638888888889</v>
      </c>
      <c r="G38" s="18" t="str">
        <f t="shared" si="0"/>
        <v>4.50/km</v>
      </c>
      <c r="H38" s="19">
        <f t="shared" si="1"/>
        <v>0.009317129629629634</v>
      </c>
      <c r="I38" s="19">
        <f>F38-INDEX($F$4:$F$246,MATCH(D38,$D$4:$D$246,0))</f>
        <v>0.009317129629629634</v>
      </c>
    </row>
    <row r="39" spans="1:9" s="1" customFormat="1" ht="15" customHeight="1">
      <c r="A39" s="17">
        <v>36</v>
      </c>
      <c r="B39" s="39" t="s">
        <v>103</v>
      </c>
      <c r="C39" s="39" t="s">
        <v>31</v>
      </c>
      <c r="D39" s="18" t="s">
        <v>28</v>
      </c>
      <c r="E39" s="39" t="s">
        <v>58</v>
      </c>
      <c r="F39" s="40">
        <v>0.033854166666666664</v>
      </c>
      <c r="G39" s="18" t="str">
        <f t="shared" si="0"/>
        <v>4.53/km</v>
      </c>
      <c r="H39" s="19">
        <f t="shared" si="1"/>
        <v>0.009594907407407406</v>
      </c>
      <c r="I39" s="19">
        <f>F39-INDEX($F$4:$F$246,MATCH(D39,$D$4:$D$246,0))</f>
        <v>0.005983796296296296</v>
      </c>
    </row>
    <row r="40" spans="1:9" s="1" customFormat="1" ht="15" customHeight="1">
      <c r="A40" s="17">
        <v>37</v>
      </c>
      <c r="B40" s="39" t="s">
        <v>104</v>
      </c>
      <c r="C40" s="39" t="s">
        <v>105</v>
      </c>
      <c r="D40" s="18" t="s">
        <v>87</v>
      </c>
      <c r="E40" s="39" t="s">
        <v>106</v>
      </c>
      <c r="F40" s="40">
        <v>0.033935185185185186</v>
      </c>
      <c r="G40" s="18" t="str">
        <f t="shared" si="0"/>
        <v>4.53/km</v>
      </c>
      <c r="H40" s="19">
        <f t="shared" si="1"/>
        <v>0.009675925925925928</v>
      </c>
      <c r="I40" s="19">
        <f>F40-INDEX($F$4:$F$246,MATCH(D40,$D$4:$D$246,0))</f>
        <v>0.0013194444444444425</v>
      </c>
    </row>
    <row r="41" spans="1:9" s="1" customFormat="1" ht="15" customHeight="1">
      <c r="A41" s="17">
        <v>38</v>
      </c>
      <c r="B41" s="39" t="s">
        <v>107</v>
      </c>
      <c r="C41" s="39" t="s">
        <v>108</v>
      </c>
      <c r="D41" s="18" t="s">
        <v>28</v>
      </c>
      <c r="E41" s="39" t="s">
        <v>109</v>
      </c>
      <c r="F41" s="40">
        <v>0.034039351851851855</v>
      </c>
      <c r="G41" s="18" t="str">
        <f t="shared" si="0"/>
        <v>4.54/km</v>
      </c>
      <c r="H41" s="19">
        <f t="shared" si="1"/>
        <v>0.009780092592592597</v>
      </c>
      <c r="I41" s="19">
        <f>F41-INDEX($F$4:$F$246,MATCH(D41,$D$4:$D$246,0))</f>
        <v>0.006168981481481487</v>
      </c>
    </row>
    <row r="42" spans="1:9" s="1" customFormat="1" ht="15" customHeight="1">
      <c r="A42" s="17">
        <v>39</v>
      </c>
      <c r="B42" s="39" t="s">
        <v>110</v>
      </c>
      <c r="C42" s="39" t="s">
        <v>111</v>
      </c>
      <c r="D42" s="18" t="s">
        <v>87</v>
      </c>
      <c r="E42" s="39" t="s">
        <v>50</v>
      </c>
      <c r="F42" s="40">
        <v>0.03415509259259259</v>
      </c>
      <c r="G42" s="18" t="str">
        <f t="shared" si="0"/>
        <v>4.55/km</v>
      </c>
      <c r="H42" s="19">
        <f t="shared" si="1"/>
        <v>0.009895833333333333</v>
      </c>
      <c r="I42" s="19">
        <f>F42-INDEX($F$4:$F$246,MATCH(D42,$D$4:$D$246,0))</f>
        <v>0.0015393518518518473</v>
      </c>
    </row>
    <row r="43" spans="1:9" s="1" customFormat="1" ht="15" customHeight="1">
      <c r="A43" s="17">
        <v>40</v>
      </c>
      <c r="B43" s="39" t="s">
        <v>83</v>
      </c>
      <c r="C43" s="39" t="s">
        <v>57</v>
      </c>
      <c r="D43" s="18" t="s">
        <v>17</v>
      </c>
      <c r="E43" s="39" t="s">
        <v>58</v>
      </c>
      <c r="F43" s="40">
        <v>0.034583333333333334</v>
      </c>
      <c r="G43" s="18" t="str">
        <f t="shared" si="0"/>
        <v>4.59/km</v>
      </c>
      <c r="H43" s="19">
        <f t="shared" si="1"/>
        <v>0.010324074074074076</v>
      </c>
      <c r="I43" s="19">
        <f>F43-INDEX($F$4:$F$246,MATCH(D43,$D$4:$D$246,0))</f>
        <v>0.009456018518518523</v>
      </c>
    </row>
    <row r="44" spans="1:9" s="1" customFormat="1" ht="15" customHeight="1">
      <c r="A44" s="17">
        <v>41</v>
      </c>
      <c r="B44" s="39" t="s">
        <v>112</v>
      </c>
      <c r="C44" s="39" t="s">
        <v>113</v>
      </c>
      <c r="D44" s="18" t="s">
        <v>87</v>
      </c>
      <c r="E44" s="39" t="s">
        <v>42</v>
      </c>
      <c r="F44" s="40">
        <v>0.0346875</v>
      </c>
      <c r="G44" s="18" t="str">
        <f t="shared" si="0"/>
        <v>4.60/km</v>
      </c>
      <c r="H44" s="19">
        <f t="shared" si="1"/>
        <v>0.010428240740740745</v>
      </c>
      <c r="I44" s="19">
        <f>F44-INDEX($F$4:$F$246,MATCH(D44,$D$4:$D$246,0))</f>
        <v>0.0020717592592592593</v>
      </c>
    </row>
    <row r="45" spans="1:9" s="1" customFormat="1" ht="15" customHeight="1">
      <c r="A45" s="17">
        <v>42</v>
      </c>
      <c r="B45" s="39" t="s">
        <v>114</v>
      </c>
      <c r="C45" s="39" t="s">
        <v>60</v>
      </c>
      <c r="D45" s="18" t="s">
        <v>28</v>
      </c>
      <c r="E45" s="39" t="s">
        <v>42</v>
      </c>
      <c r="F45" s="40">
        <v>0.03469907407407408</v>
      </c>
      <c r="G45" s="18" t="str">
        <f t="shared" si="0"/>
        <v>4.60/km</v>
      </c>
      <c r="H45" s="19">
        <f t="shared" si="1"/>
        <v>0.010439814814814818</v>
      </c>
      <c r="I45" s="19">
        <f>F45-INDEX($F$4:$F$246,MATCH(D45,$D$4:$D$246,0))</f>
        <v>0.006828703703703708</v>
      </c>
    </row>
    <row r="46" spans="1:9" s="1" customFormat="1" ht="15" customHeight="1">
      <c r="A46" s="17">
        <v>43</v>
      </c>
      <c r="B46" s="39" t="s">
        <v>115</v>
      </c>
      <c r="C46" s="39" t="s">
        <v>116</v>
      </c>
      <c r="D46" s="18" t="s">
        <v>17</v>
      </c>
      <c r="E46" s="39" t="s">
        <v>42</v>
      </c>
      <c r="F46" s="40">
        <v>0.03480324074074074</v>
      </c>
      <c r="G46" s="18" t="str">
        <f t="shared" si="0"/>
        <v>5.01/km</v>
      </c>
      <c r="H46" s="19">
        <f t="shared" si="1"/>
        <v>0.01054398148148148</v>
      </c>
      <c r="I46" s="19">
        <f>F46-INDEX($F$4:$F$246,MATCH(D46,$D$4:$D$246,0))</f>
        <v>0.009675925925925928</v>
      </c>
    </row>
    <row r="47" spans="1:9" s="1" customFormat="1" ht="15" customHeight="1">
      <c r="A47" s="17">
        <v>44</v>
      </c>
      <c r="B47" s="39" t="s">
        <v>117</v>
      </c>
      <c r="C47" s="39" t="s">
        <v>118</v>
      </c>
      <c r="D47" s="18" t="s">
        <v>119</v>
      </c>
      <c r="E47" s="39" t="s">
        <v>50</v>
      </c>
      <c r="F47" s="40">
        <v>0.034895833333333334</v>
      </c>
      <c r="G47" s="18" t="str">
        <f t="shared" si="0"/>
        <v>5.02/km</v>
      </c>
      <c r="H47" s="19">
        <f t="shared" si="1"/>
        <v>0.010636574074074076</v>
      </c>
      <c r="I47" s="19">
        <f>F47-INDEX($F$4:$F$246,MATCH(D47,$D$4:$D$246,0))</f>
        <v>0</v>
      </c>
    </row>
    <row r="48" spans="1:9" s="1" customFormat="1" ht="15" customHeight="1">
      <c r="A48" s="17">
        <v>45</v>
      </c>
      <c r="B48" s="39" t="s">
        <v>120</v>
      </c>
      <c r="C48" s="39" t="s">
        <v>60</v>
      </c>
      <c r="D48" s="18" t="s">
        <v>41</v>
      </c>
      <c r="E48" s="39" t="s">
        <v>22</v>
      </c>
      <c r="F48" s="40">
        <v>0.035196759259259254</v>
      </c>
      <c r="G48" s="18" t="str">
        <f t="shared" si="0"/>
        <v>5.04/km</v>
      </c>
      <c r="H48" s="19">
        <f t="shared" si="1"/>
        <v>0.010937499999999996</v>
      </c>
      <c r="I48" s="19">
        <f>F48-INDEX($F$4:$F$246,MATCH(D48,$D$4:$D$246,0))</f>
        <v>0.00660879629629629</v>
      </c>
    </row>
    <row r="49" spans="1:9" s="1" customFormat="1" ht="15" customHeight="1">
      <c r="A49" s="17">
        <v>46</v>
      </c>
      <c r="B49" s="39" t="s">
        <v>121</v>
      </c>
      <c r="C49" s="39" t="s">
        <v>31</v>
      </c>
      <c r="D49" s="18" t="s">
        <v>17</v>
      </c>
      <c r="E49" s="39" t="s">
        <v>44</v>
      </c>
      <c r="F49" s="40">
        <v>0.035486111111111114</v>
      </c>
      <c r="G49" s="18" t="str">
        <f t="shared" si="0"/>
        <v>5.07/km</v>
      </c>
      <c r="H49" s="19">
        <f t="shared" si="1"/>
        <v>0.011226851851851856</v>
      </c>
      <c r="I49" s="19">
        <f>F49-INDEX($F$4:$F$246,MATCH(D49,$D$4:$D$246,0))</f>
        <v>0.010358796296296303</v>
      </c>
    </row>
    <row r="50" spans="1:9" s="1" customFormat="1" ht="15" customHeight="1">
      <c r="A50" s="17">
        <v>47</v>
      </c>
      <c r="B50" s="39" t="s">
        <v>122</v>
      </c>
      <c r="C50" s="39" t="s">
        <v>123</v>
      </c>
      <c r="D50" s="18" t="s">
        <v>87</v>
      </c>
      <c r="E50" s="39" t="s">
        <v>124</v>
      </c>
      <c r="F50" s="40">
        <v>0.035625</v>
      </c>
      <c r="G50" s="18" t="str">
        <f t="shared" si="0"/>
        <v>5.08/km</v>
      </c>
      <c r="H50" s="19">
        <f t="shared" si="1"/>
        <v>0.011365740740740739</v>
      </c>
      <c r="I50" s="19">
        <f>F50-INDEX($F$4:$F$246,MATCH(D50,$D$4:$D$246,0))</f>
        <v>0.003009259259259253</v>
      </c>
    </row>
    <row r="51" spans="1:9" s="1" customFormat="1" ht="15" customHeight="1">
      <c r="A51" s="17">
        <v>48</v>
      </c>
      <c r="B51" s="39" t="s">
        <v>125</v>
      </c>
      <c r="C51" s="39" t="s">
        <v>126</v>
      </c>
      <c r="D51" s="18" t="s">
        <v>127</v>
      </c>
      <c r="E51" s="39" t="s">
        <v>124</v>
      </c>
      <c r="F51" s="40">
        <v>0.03577546296296296</v>
      </c>
      <c r="G51" s="18" t="str">
        <f t="shared" si="0"/>
        <v>5.09/km</v>
      </c>
      <c r="H51" s="19">
        <f t="shared" si="1"/>
        <v>0.011516203703703702</v>
      </c>
      <c r="I51" s="19">
        <f>F51-INDEX($F$4:$F$246,MATCH(D51,$D$4:$D$246,0))</f>
        <v>0</v>
      </c>
    </row>
    <row r="52" spans="1:9" s="1" customFormat="1" ht="15" customHeight="1">
      <c r="A52" s="17">
        <v>49</v>
      </c>
      <c r="B52" s="39" t="s">
        <v>128</v>
      </c>
      <c r="C52" s="39" t="s">
        <v>129</v>
      </c>
      <c r="D52" s="18" t="s">
        <v>130</v>
      </c>
      <c r="E52" s="39" t="s">
        <v>81</v>
      </c>
      <c r="F52" s="40">
        <v>0.03596064814814815</v>
      </c>
      <c r="G52" s="18" t="str">
        <f t="shared" si="0"/>
        <v>5.11/km</v>
      </c>
      <c r="H52" s="19">
        <f t="shared" si="1"/>
        <v>0.011701388888888893</v>
      </c>
      <c r="I52" s="19">
        <f>F52-INDEX($F$4:$F$246,MATCH(D52,$D$4:$D$246,0))</f>
        <v>0</v>
      </c>
    </row>
    <row r="53" spans="1:9" s="3" customFormat="1" ht="15" customHeight="1">
      <c r="A53" s="17">
        <v>50</v>
      </c>
      <c r="B53" s="39" t="s">
        <v>131</v>
      </c>
      <c r="C53" s="39" t="s">
        <v>34</v>
      </c>
      <c r="D53" s="18" t="s">
        <v>17</v>
      </c>
      <c r="E53" s="39" t="s">
        <v>71</v>
      </c>
      <c r="F53" s="40">
        <v>0.03603009259259259</v>
      </c>
      <c r="G53" s="18" t="str">
        <f t="shared" si="0"/>
        <v>5.11/km</v>
      </c>
      <c r="H53" s="19">
        <f t="shared" si="1"/>
        <v>0.011770833333333335</v>
      </c>
      <c r="I53" s="19">
        <f>F53-INDEX($F$4:$F$246,MATCH(D53,$D$4:$D$246,0))</f>
        <v>0.010902777777777782</v>
      </c>
    </row>
    <row r="54" spans="1:9" s="1" customFormat="1" ht="15" customHeight="1">
      <c r="A54" s="43">
        <v>51</v>
      </c>
      <c r="B54" s="44" t="s">
        <v>132</v>
      </c>
      <c r="C54" s="44" t="s">
        <v>133</v>
      </c>
      <c r="D54" s="45" t="s">
        <v>130</v>
      </c>
      <c r="E54" s="44" t="s">
        <v>228</v>
      </c>
      <c r="F54" s="46">
        <v>0.03613425925925926</v>
      </c>
      <c r="G54" s="45" t="str">
        <f t="shared" si="0"/>
        <v>5.12/km</v>
      </c>
      <c r="H54" s="47">
        <f t="shared" si="1"/>
        <v>0.011875000000000004</v>
      </c>
      <c r="I54" s="47">
        <f>F54-INDEX($F$4:$F$246,MATCH(D54,$D$4:$D$246,0))</f>
        <v>0.0001736111111111105</v>
      </c>
    </row>
    <row r="55" spans="1:9" s="1" customFormat="1" ht="15" customHeight="1">
      <c r="A55" s="43">
        <v>52</v>
      </c>
      <c r="B55" s="44" t="s">
        <v>134</v>
      </c>
      <c r="C55" s="44" t="s">
        <v>37</v>
      </c>
      <c r="D55" s="45" t="s">
        <v>24</v>
      </c>
      <c r="E55" s="44" t="s">
        <v>228</v>
      </c>
      <c r="F55" s="46">
        <v>0.03614583333333333</v>
      </c>
      <c r="G55" s="45" t="str">
        <f t="shared" si="0"/>
        <v>5.12/km</v>
      </c>
      <c r="H55" s="47">
        <f t="shared" si="1"/>
        <v>0.01188657407407407</v>
      </c>
      <c r="I55" s="47">
        <f>F55-INDEX($F$4:$F$246,MATCH(D55,$D$4:$D$246,0))</f>
        <v>0.00980324074074074</v>
      </c>
    </row>
    <row r="56" spans="1:9" s="1" customFormat="1" ht="15" customHeight="1">
      <c r="A56" s="17">
        <v>53</v>
      </c>
      <c r="B56" s="39" t="s">
        <v>135</v>
      </c>
      <c r="C56" s="39" t="s">
        <v>129</v>
      </c>
      <c r="D56" s="18" t="s">
        <v>41</v>
      </c>
      <c r="E56" s="39" t="s">
        <v>136</v>
      </c>
      <c r="F56" s="40">
        <v>0.03626157407407408</v>
      </c>
      <c r="G56" s="18" t="str">
        <f t="shared" si="0"/>
        <v>5.13/km</v>
      </c>
      <c r="H56" s="19">
        <f t="shared" si="1"/>
        <v>0.01200231481481482</v>
      </c>
      <c r="I56" s="19">
        <f>F56-INDEX($F$4:$F$246,MATCH(D56,$D$4:$D$246,0))</f>
        <v>0.007673611111111114</v>
      </c>
    </row>
    <row r="57" spans="1:9" s="1" customFormat="1" ht="15" customHeight="1">
      <c r="A57" s="17">
        <v>54</v>
      </c>
      <c r="B57" s="39" t="s">
        <v>137</v>
      </c>
      <c r="C57" s="39" t="s">
        <v>138</v>
      </c>
      <c r="D57" s="18" t="s">
        <v>139</v>
      </c>
      <c r="E57" s="39" t="s">
        <v>35</v>
      </c>
      <c r="F57" s="40">
        <v>0.03631944444444444</v>
      </c>
      <c r="G57" s="18" t="str">
        <f t="shared" si="0"/>
        <v>5.14/km</v>
      </c>
      <c r="H57" s="19">
        <f t="shared" si="1"/>
        <v>0.01206018518518518</v>
      </c>
      <c r="I57" s="19">
        <f>F57-INDEX($F$4:$F$246,MATCH(D57,$D$4:$D$246,0))</f>
        <v>0</v>
      </c>
    </row>
    <row r="58" spans="1:9" s="1" customFormat="1" ht="15" customHeight="1">
      <c r="A58" s="17">
        <v>55</v>
      </c>
      <c r="B58" s="39" t="s">
        <v>140</v>
      </c>
      <c r="C58" s="39" t="s">
        <v>141</v>
      </c>
      <c r="D58" s="18" t="s">
        <v>130</v>
      </c>
      <c r="E58" s="39" t="s">
        <v>50</v>
      </c>
      <c r="F58" s="40">
        <v>0.03648148148148148</v>
      </c>
      <c r="G58" s="18" t="str">
        <f t="shared" si="0"/>
        <v>5.15/km</v>
      </c>
      <c r="H58" s="19">
        <f t="shared" si="1"/>
        <v>0.012222222222222225</v>
      </c>
      <c r="I58" s="19">
        <f>F58-INDEX($F$4:$F$246,MATCH(D58,$D$4:$D$246,0))</f>
        <v>0.0005208333333333315</v>
      </c>
    </row>
    <row r="59" spans="1:9" s="1" customFormat="1" ht="15" customHeight="1">
      <c r="A59" s="17">
        <v>56</v>
      </c>
      <c r="B59" s="39" t="s">
        <v>142</v>
      </c>
      <c r="C59" s="39" t="s">
        <v>60</v>
      </c>
      <c r="D59" s="18" t="s">
        <v>21</v>
      </c>
      <c r="E59" s="39" t="s">
        <v>58</v>
      </c>
      <c r="F59" s="40">
        <v>0.03648148148148148</v>
      </c>
      <c r="G59" s="18" t="str">
        <f t="shared" si="0"/>
        <v>5.15/km</v>
      </c>
      <c r="H59" s="19">
        <f t="shared" si="1"/>
        <v>0.012222222222222225</v>
      </c>
      <c r="I59" s="19">
        <f>F59-INDEX($F$4:$F$246,MATCH(D59,$D$4:$D$246,0))</f>
        <v>0.011180555555555558</v>
      </c>
    </row>
    <row r="60" spans="1:9" s="1" customFormat="1" ht="15" customHeight="1">
      <c r="A60" s="17">
        <v>57</v>
      </c>
      <c r="B60" s="39" t="s">
        <v>143</v>
      </c>
      <c r="C60" s="39" t="s">
        <v>144</v>
      </c>
      <c r="D60" s="18" t="s">
        <v>139</v>
      </c>
      <c r="E60" s="39" t="s">
        <v>145</v>
      </c>
      <c r="F60" s="40">
        <v>0.03670138888888889</v>
      </c>
      <c r="G60" s="18" t="str">
        <f t="shared" si="0"/>
        <v>5.17/km</v>
      </c>
      <c r="H60" s="19">
        <f t="shared" si="1"/>
        <v>0.01244212962962963</v>
      </c>
      <c r="I60" s="19">
        <f>F60-INDEX($F$4:$F$246,MATCH(D60,$D$4:$D$246,0))</f>
        <v>0.00038194444444444864</v>
      </c>
    </row>
    <row r="61" spans="1:9" s="1" customFormat="1" ht="15" customHeight="1">
      <c r="A61" s="17">
        <v>58</v>
      </c>
      <c r="B61" s="39" t="s">
        <v>146</v>
      </c>
      <c r="C61" s="39" t="s">
        <v>84</v>
      </c>
      <c r="D61" s="18" t="s">
        <v>41</v>
      </c>
      <c r="E61" s="39" t="s">
        <v>42</v>
      </c>
      <c r="F61" s="40">
        <v>0.03674768518518518</v>
      </c>
      <c r="G61" s="18" t="str">
        <f t="shared" si="0"/>
        <v>5.18/km</v>
      </c>
      <c r="H61" s="19">
        <f t="shared" si="1"/>
        <v>0.012488425925925924</v>
      </c>
      <c r="I61" s="19">
        <f>F61-INDEX($F$4:$F$246,MATCH(D61,$D$4:$D$246,0))</f>
        <v>0.008159722222222218</v>
      </c>
    </row>
    <row r="62" spans="1:9" s="1" customFormat="1" ht="15" customHeight="1">
      <c r="A62" s="17">
        <v>59</v>
      </c>
      <c r="B62" s="39" t="s">
        <v>147</v>
      </c>
      <c r="C62" s="39" t="s">
        <v>148</v>
      </c>
      <c r="D62" s="18" t="s">
        <v>127</v>
      </c>
      <c r="E62" s="39" t="s">
        <v>109</v>
      </c>
      <c r="F62" s="40">
        <v>0.036909722222222226</v>
      </c>
      <c r="G62" s="18" t="str">
        <f t="shared" si="0"/>
        <v>5.19/km</v>
      </c>
      <c r="H62" s="19">
        <f t="shared" si="1"/>
        <v>0.012650462962962968</v>
      </c>
      <c r="I62" s="19">
        <f>F62-INDEX($F$4:$F$246,MATCH(D62,$D$4:$D$246,0))</f>
        <v>0.0011342592592592654</v>
      </c>
    </row>
    <row r="63" spans="1:9" s="1" customFormat="1" ht="15" customHeight="1">
      <c r="A63" s="17">
        <v>60</v>
      </c>
      <c r="B63" s="39" t="s">
        <v>149</v>
      </c>
      <c r="C63" s="39" t="s">
        <v>16</v>
      </c>
      <c r="D63" s="18" t="s">
        <v>87</v>
      </c>
      <c r="E63" s="39" t="s">
        <v>47</v>
      </c>
      <c r="F63" s="40">
        <v>0.03747685185185185</v>
      </c>
      <c r="G63" s="18" t="str">
        <f t="shared" si="0"/>
        <v>5.24/km</v>
      </c>
      <c r="H63" s="19">
        <f t="shared" si="1"/>
        <v>0.013217592592592593</v>
      </c>
      <c r="I63" s="19">
        <f>F63-INDEX($F$4:$F$246,MATCH(D63,$D$4:$D$246,0))</f>
        <v>0.004861111111111108</v>
      </c>
    </row>
    <row r="64" spans="1:9" s="1" customFormat="1" ht="15" customHeight="1">
      <c r="A64" s="17">
        <v>61</v>
      </c>
      <c r="B64" s="39" t="s">
        <v>150</v>
      </c>
      <c r="C64" s="39" t="s">
        <v>37</v>
      </c>
      <c r="D64" s="18" t="s">
        <v>130</v>
      </c>
      <c r="E64" s="39" t="s">
        <v>78</v>
      </c>
      <c r="F64" s="40">
        <v>0.037627314814814815</v>
      </c>
      <c r="G64" s="18" t="str">
        <f t="shared" si="0"/>
        <v>5.25/km</v>
      </c>
      <c r="H64" s="19">
        <f t="shared" si="1"/>
        <v>0.013368055555555557</v>
      </c>
      <c r="I64" s="19">
        <f>F64-INDEX($F$4:$F$246,MATCH(D64,$D$4:$D$246,0))</f>
        <v>0.0016666666666666635</v>
      </c>
    </row>
    <row r="65" spans="1:9" s="1" customFormat="1" ht="15" customHeight="1">
      <c r="A65" s="17">
        <v>62</v>
      </c>
      <c r="B65" s="39" t="s">
        <v>151</v>
      </c>
      <c r="C65" s="39" t="s">
        <v>108</v>
      </c>
      <c r="D65" s="18" t="s">
        <v>28</v>
      </c>
      <c r="E65" s="39" t="s">
        <v>50</v>
      </c>
      <c r="F65" s="40">
        <v>0.03791666666666667</v>
      </c>
      <c r="G65" s="18" t="str">
        <f t="shared" si="0"/>
        <v>5.28/km</v>
      </c>
      <c r="H65" s="19">
        <f t="shared" si="1"/>
        <v>0.01365740740740741</v>
      </c>
      <c r="I65" s="19">
        <f>F65-INDEX($F$4:$F$246,MATCH(D65,$D$4:$D$246,0))</f>
        <v>0.0100462962962963</v>
      </c>
    </row>
    <row r="66" spans="1:9" s="1" customFormat="1" ht="15" customHeight="1">
      <c r="A66" s="17">
        <v>63</v>
      </c>
      <c r="B66" s="39" t="s">
        <v>152</v>
      </c>
      <c r="C66" s="39" t="s">
        <v>153</v>
      </c>
      <c r="D66" s="18" t="s">
        <v>139</v>
      </c>
      <c r="E66" s="39" t="s">
        <v>78</v>
      </c>
      <c r="F66" s="40">
        <v>0.03815972222222223</v>
      </c>
      <c r="G66" s="18" t="str">
        <f t="shared" si="0"/>
        <v>5.30/km</v>
      </c>
      <c r="H66" s="19">
        <f t="shared" si="1"/>
        <v>0.013900462962962969</v>
      </c>
      <c r="I66" s="19">
        <f>F66-INDEX($F$4:$F$246,MATCH(D66,$D$4:$D$246,0))</f>
        <v>0.001840277777777788</v>
      </c>
    </row>
    <row r="67" spans="1:9" s="1" customFormat="1" ht="15" customHeight="1">
      <c r="A67" s="17">
        <v>64</v>
      </c>
      <c r="B67" s="39" t="s">
        <v>154</v>
      </c>
      <c r="C67" s="39" t="s">
        <v>101</v>
      </c>
      <c r="D67" s="18" t="s">
        <v>28</v>
      </c>
      <c r="E67" s="39" t="s">
        <v>81</v>
      </c>
      <c r="F67" s="40">
        <v>0.038425925925925926</v>
      </c>
      <c r="G67" s="18" t="str">
        <f t="shared" si="0"/>
        <v>5.32/km</v>
      </c>
      <c r="H67" s="19">
        <f t="shared" si="1"/>
        <v>0.014166666666666668</v>
      </c>
      <c r="I67" s="19">
        <f>F67-INDEX($F$4:$F$246,MATCH(D67,$D$4:$D$246,0))</f>
        <v>0.010555555555555558</v>
      </c>
    </row>
    <row r="68" spans="1:9" s="1" customFormat="1" ht="15" customHeight="1">
      <c r="A68" s="17">
        <v>65</v>
      </c>
      <c r="B68" s="39" t="s">
        <v>155</v>
      </c>
      <c r="C68" s="39" t="s">
        <v>156</v>
      </c>
      <c r="D68" s="18" t="s">
        <v>130</v>
      </c>
      <c r="E68" s="39" t="s">
        <v>157</v>
      </c>
      <c r="F68" s="40">
        <v>0.03872685185185185</v>
      </c>
      <c r="G68" s="18" t="str">
        <f aca="true" t="shared" si="2" ref="G68:G106">TEXT(INT((HOUR(F68)*3600+MINUTE(F68)*60+SECOND(F68))/$I$2/60),"0")&amp;"."&amp;TEXT(MOD((HOUR(F68)*3600+MINUTE(F68)*60+SECOND(F68))/$I$2,60),"00")&amp;"/km"</f>
        <v>5.35/km</v>
      </c>
      <c r="H68" s="19">
        <f aca="true" t="shared" si="3" ref="H68:H85">F68-$F$4</f>
        <v>0.014467592592592594</v>
      </c>
      <c r="I68" s="19">
        <f>F68-INDEX($F$4:$F$246,MATCH(D68,$D$4:$D$246,0))</f>
        <v>0.0027662037037037013</v>
      </c>
    </row>
    <row r="69" spans="1:9" s="1" customFormat="1" ht="15" customHeight="1">
      <c r="A69" s="17">
        <v>66</v>
      </c>
      <c r="B69" s="39" t="s">
        <v>158</v>
      </c>
      <c r="C69" s="39" t="s">
        <v>159</v>
      </c>
      <c r="D69" s="18" t="s">
        <v>130</v>
      </c>
      <c r="E69" s="39" t="s">
        <v>50</v>
      </c>
      <c r="F69" s="40">
        <v>0.03909722222222222</v>
      </c>
      <c r="G69" s="18" t="str">
        <f t="shared" si="2"/>
        <v>5.38/km</v>
      </c>
      <c r="H69" s="19">
        <f t="shared" si="3"/>
        <v>0.014837962962962963</v>
      </c>
      <c r="I69" s="19">
        <f>F69-INDEX($F$4:$F$246,MATCH(D69,$D$4:$D$246,0))</f>
        <v>0.0031365740740740694</v>
      </c>
    </row>
    <row r="70" spans="1:9" s="1" customFormat="1" ht="15" customHeight="1">
      <c r="A70" s="17">
        <v>67</v>
      </c>
      <c r="B70" s="39" t="s">
        <v>160</v>
      </c>
      <c r="C70" s="39" t="s">
        <v>161</v>
      </c>
      <c r="D70" s="18" t="s">
        <v>13</v>
      </c>
      <c r="E70" s="39" t="s">
        <v>162</v>
      </c>
      <c r="F70" s="40">
        <v>0.039317129629629625</v>
      </c>
      <c r="G70" s="18" t="str">
        <f t="shared" si="2"/>
        <v>5.40/km</v>
      </c>
      <c r="H70" s="19">
        <f t="shared" si="3"/>
        <v>0.015057870370370367</v>
      </c>
      <c r="I70" s="19">
        <f>F70-INDEX($F$4:$F$246,MATCH(D70,$D$4:$D$246,0))</f>
        <v>0.015057870370370367</v>
      </c>
    </row>
    <row r="71" spans="1:9" s="1" customFormat="1" ht="15" customHeight="1">
      <c r="A71" s="17">
        <v>68</v>
      </c>
      <c r="B71" s="39" t="s">
        <v>163</v>
      </c>
      <c r="C71" s="39" t="s">
        <v>164</v>
      </c>
      <c r="D71" s="18" t="s">
        <v>92</v>
      </c>
      <c r="E71" s="39" t="s">
        <v>58</v>
      </c>
      <c r="F71" s="40">
        <v>0.03939814814814815</v>
      </c>
      <c r="G71" s="18" t="str">
        <f t="shared" si="2"/>
        <v>5.40/km</v>
      </c>
      <c r="H71" s="19">
        <f t="shared" si="3"/>
        <v>0.01513888888888889</v>
      </c>
      <c r="I71" s="19">
        <f>F71-INDEX($F$4:$F$246,MATCH(D71,$D$4:$D$246,0))</f>
        <v>0.006284722222222219</v>
      </c>
    </row>
    <row r="72" spans="1:9" s="1" customFormat="1" ht="15" customHeight="1">
      <c r="A72" s="17">
        <v>69</v>
      </c>
      <c r="B72" s="39" t="s">
        <v>165</v>
      </c>
      <c r="C72" s="39" t="s">
        <v>116</v>
      </c>
      <c r="D72" s="18" t="s">
        <v>28</v>
      </c>
      <c r="E72" s="39" t="s">
        <v>166</v>
      </c>
      <c r="F72" s="40">
        <v>0.03958333333333333</v>
      </c>
      <c r="G72" s="18" t="str">
        <f t="shared" si="2"/>
        <v>5.42/km</v>
      </c>
      <c r="H72" s="19">
        <f t="shared" si="3"/>
        <v>0.015324074074074073</v>
      </c>
      <c r="I72" s="19">
        <f>F72-INDEX($F$4:$F$246,MATCH(D72,$D$4:$D$246,0))</f>
        <v>0.011712962962962963</v>
      </c>
    </row>
    <row r="73" spans="1:9" s="1" customFormat="1" ht="15" customHeight="1">
      <c r="A73" s="17">
        <v>70</v>
      </c>
      <c r="B73" s="39" t="s">
        <v>167</v>
      </c>
      <c r="C73" s="39" t="s">
        <v>168</v>
      </c>
      <c r="D73" s="18" t="s">
        <v>139</v>
      </c>
      <c r="E73" s="39" t="s">
        <v>42</v>
      </c>
      <c r="F73" s="40">
        <v>0.039872685185185185</v>
      </c>
      <c r="G73" s="18" t="str">
        <f t="shared" si="2"/>
        <v>5.45/km</v>
      </c>
      <c r="H73" s="19">
        <f t="shared" si="3"/>
        <v>0.015613425925925926</v>
      </c>
      <c r="I73" s="19">
        <f>F73-INDEX($F$4:$F$246,MATCH(D73,$D$4:$D$246,0))</f>
        <v>0.0035532407407407457</v>
      </c>
    </row>
    <row r="74" spans="1:9" s="1" customFormat="1" ht="15" customHeight="1">
      <c r="A74" s="17">
        <v>71</v>
      </c>
      <c r="B74" s="39" t="s">
        <v>169</v>
      </c>
      <c r="C74" s="39" t="s">
        <v>170</v>
      </c>
      <c r="D74" s="18" t="s">
        <v>139</v>
      </c>
      <c r="E74" s="39" t="s">
        <v>35</v>
      </c>
      <c r="F74" s="40">
        <v>0.04096064814814815</v>
      </c>
      <c r="G74" s="18" t="str">
        <f t="shared" si="2"/>
        <v>5.54/km</v>
      </c>
      <c r="H74" s="19">
        <f t="shared" si="3"/>
        <v>0.01670138888888889</v>
      </c>
      <c r="I74" s="19">
        <f>F74-INDEX($F$4:$F$246,MATCH(D74,$D$4:$D$246,0))</f>
        <v>0.00464120370370371</v>
      </c>
    </row>
    <row r="75" spans="1:9" s="1" customFormat="1" ht="15" customHeight="1">
      <c r="A75" s="17">
        <v>72</v>
      </c>
      <c r="B75" s="39" t="s">
        <v>171</v>
      </c>
      <c r="C75" s="39" t="s">
        <v>31</v>
      </c>
      <c r="D75" s="18" t="s">
        <v>28</v>
      </c>
      <c r="E75" s="39" t="s">
        <v>50</v>
      </c>
      <c r="F75" s="40">
        <v>0.04097222222222222</v>
      </c>
      <c r="G75" s="18" t="str">
        <f t="shared" si="2"/>
        <v>5.54/km</v>
      </c>
      <c r="H75" s="19">
        <f t="shared" si="3"/>
        <v>0.016712962962962964</v>
      </c>
      <c r="I75" s="19">
        <f>F75-INDEX($F$4:$F$246,MATCH(D75,$D$4:$D$246,0))</f>
        <v>0.013101851851851854</v>
      </c>
    </row>
    <row r="76" spans="1:9" s="1" customFormat="1" ht="15" customHeight="1">
      <c r="A76" s="17">
        <v>73</v>
      </c>
      <c r="B76" s="39" t="s">
        <v>172</v>
      </c>
      <c r="C76" s="39" t="s">
        <v>16</v>
      </c>
      <c r="D76" s="18" t="s">
        <v>92</v>
      </c>
      <c r="E76" s="39" t="s">
        <v>78</v>
      </c>
      <c r="F76" s="40">
        <v>0.04164351851851852</v>
      </c>
      <c r="G76" s="18" t="str">
        <f t="shared" si="2"/>
        <v>5.60/km</v>
      </c>
      <c r="H76" s="19">
        <f t="shared" si="3"/>
        <v>0.01738425925925926</v>
      </c>
      <c r="I76" s="19">
        <f>F76-INDEX($F$4:$F$246,MATCH(D76,$D$4:$D$246,0))</f>
        <v>0.008530092592592589</v>
      </c>
    </row>
    <row r="77" spans="1:9" s="1" customFormat="1" ht="15" customHeight="1">
      <c r="A77" s="17">
        <v>74</v>
      </c>
      <c r="B77" s="39" t="s">
        <v>173</v>
      </c>
      <c r="C77" s="39" t="s">
        <v>174</v>
      </c>
      <c r="D77" s="18" t="s">
        <v>139</v>
      </c>
      <c r="E77" s="39" t="s">
        <v>175</v>
      </c>
      <c r="F77" s="40">
        <v>0.04203703703703704</v>
      </c>
      <c r="G77" s="18" t="str">
        <f t="shared" si="2"/>
        <v>6.03/km</v>
      </c>
      <c r="H77" s="19">
        <f t="shared" si="3"/>
        <v>0.01777777777777778</v>
      </c>
      <c r="I77" s="19">
        <f>F77-INDEX($F$4:$F$246,MATCH(D77,$D$4:$D$246,0))</f>
        <v>0.0057175925925926005</v>
      </c>
    </row>
    <row r="78" spans="1:9" s="1" customFormat="1" ht="15" customHeight="1">
      <c r="A78" s="17">
        <v>75</v>
      </c>
      <c r="B78" s="39" t="s">
        <v>176</v>
      </c>
      <c r="C78" s="39" t="s">
        <v>177</v>
      </c>
      <c r="D78" s="18" t="s">
        <v>139</v>
      </c>
      <c r="E78" s="39" t="s">
        <v>42</v>
      </c>
      <c r="F78" s="40">
        <v>0.04366898148148148</v>
      </c>
      <c r="G78" s="18" t="str">
        <f t="shared" si="2"/>
        <v>6.17/km</v>
      </c>
      <c r="H78" s="19">
        <f t="shared" si="3"/>
        <v>0.019409722222222224</v>
      </c>
      <c r="I78" s="19">
        <f>F78-INDEX($F$4:$F$246,MATCH(D78,$D$4:$D$246,0))</f>
        <v>0.007349537037037043</v>
      </c>
    </row>
    <row r="79" spans="1:9" s="1" customFormat="1" ht="15" customHeight="1">
      <c r="A79" s="17">
        <v>76</v>
      </c>
      <c r="B79" s="39" t="s">
        <v>178</v>
      </c>
      <c r="C79" s="39" t="s">
        <v>179</v>
      </c>
      <c r="D79" s="18" t="s">
        <v>130</v>
      </c>
      <c r="E79" s="39" t="s">
        <v>32</v>
      </c>
      <c r="F79" s="40">
        <v>0.04386574074074074</v>
      </c>
      <c r="G79" s="18" t="str">
        <f t="shared" si="2"/>
        <v>6.19/km</v>
      </c>
      <c r="H79" s="19">
        <f t="shared" si="3"/>
        <v>0.01960648148148148</v>
      </c>
      <c r="I79" s="19">
        <f>F79-INDEX($F$4:$F$246,MATCH(D79,$D$4:$D$246,0))</f>
        <v>0.007905092592592589</v>
      </c>
    </row>
    <row r="80" spans="1:9" s="3" customFormat="1" ht="15" customHeight="1">
      <c r="A80" s="17">
        <v>77</v>
      </c>
      <c r="B80" s="39" t="s">
        <v>180</v>
      </c>
      <c r="C80" s="39" t="s">
        <v>181</v>
      </c>
      <c r="D80" s="18" t="s">
        <v>182</v>
      </c>
      <c r="E80" s="39" t="s">
        <v>58</v>
      </c>
      <c r="F80" s="40">
        <v>0.044097222222222225</v>
      </c>
      <c r="G80" s="18" t="str">
        <f t="shared" si="2"/>
        <v>6.21/km</v>
      </c>
      <c r="H80" s="19">
        <f t="shared" si="3"/>
        <v>0.019837962962962967</v>
      </c>
      <c r="I80" s="19">
        <f>F80-INDEX($F$4:$F$246,MATCH(D80,$D$4:$D$246,0))</f>
        <v>0</v>
      </c>
    </row>
    <row r="81" spans="1:9" s="1" customFormat="1" ht="15" customHeight="1">
      <c r="A81" s="17">
        <v>78</v>
      </c>
      <c r="B81" s="39" t="s">
        <v>183</v>
      </c>
      <c r="C81" s="39" t="s">
        <v>184</v>
      </c>
      <c r="D81" s="18" t="s">
        <v>87</v>
      </c>
      <c r="E81" s="39" t="s">
        <v>58</v>
      </c>
      <c r="F81" s="40">
        <v>0.0441087962962963</v>
      </c>
      <c r="G81" s="18" t="str">
        <f t="shared" si="2"/>
        <v>6.21/km</v>
      </c>
      <c r="H81" s="19">
        <f t="shared" si="3"/>
        <v>0.01984953703703704</v>
      </c>
      <c r="I81" s="19">
        <f>F81-INDEX($F$4:$F$246,MATCH(D81,$D$4:$D$246,0))</f>
        <v>0.011493055555555555</v>
      </c>
    </row>
    <row r="82" spans="1:9" s="1" customFormat="1" ht="15" customHeight="1">
      <c r="A82" s="17">
        <v>79</v>
      </c>
      <c r="B82" s="39" t="s">
        <v>185</v>
      </c>
      <c r="C82" s="39" t="s">
        <v>186</v>
      </c>
      <c r="D82" s="18" t="s">
        <v>87</v>
      </c>
      <c r="E82" s="39" t="s">
        <v>166</v>
      </c>
      <c r="F82" s="40">
        <v>0.044988425925925925</v>
      </c>
      <c r="G82" s="18" t="str">
        <f t="shared" si="2"/>
        <v>6.29/km</v>
      </c>
      <c r="H82" s="19">
        <f t="shared" si="3"/>
        <v>0.020729166666666667</v>
      </c>
      <c r="I82" s="19">
        <f>F82-INDEX($F$4:$F$246,MATCH(D82,$D$4:$D$246,0))</f>
        <v>0.012372685185185181</v>
      </c>
    </row>
    <row r="83" spans="1:9" s="1" customFormat="1" ht="15" customHeight="1">
      <c r="A83" s="17">
        <v>80</v>
      </c>
      <c r="B83" s="39" t="s">
        <v>187</v>
      </c>
      <c r="C83" s="39" t="s">
        <v>188</v>
      </c>
      <c r="D83" s="18" t="s">
        <v>182</v>
      </c>
      <c r="E83" s="39" t="s">
        <v>189</v>
      </c>
      <c r="F83" s="40">
        <v>0.04530092592592593</v>
      </c>
      <c r="G83" s="18" t="str">
        <f t="shared" si="2"/>
        <v>6.31/km</v>
      </c>
      <c r="H83" s="19">
        <f t="shared" si="3"/>
        <v>0.021041666666666674</v>
      </c>
      <c r="I83" s="19">
        <f>F83-INDEX($F$4:$F$246,MATCH(D83,$D$4:$D$246,0))</f>
        <v>0.0012037037037037068</v>
      </c>
    </row>
    <row r="84" spans="1:9" ht="15" customHeight="1">
      <c r="A84" s="17">
        <v>81</v>
      </c>
      <c r="B84" s="39" t="s">
        <v>43</v>
      </c>
      <c r="C84" s="39" t="s">
        <v>190</v>
      </c>
      <c r="D84" s="18" t="s">
        <v>182</v>
      </c>
      <c r="E84" s="39" t="s">
        <v>44</v>
      </c>
      <c r="F84" s="40">
        <v>0.04530092592592593</v>
      </c>
      <c r="G84" s="18" t="str">
        <f t="shared" si="2"/>
        <v>6.31/km</v>
      </c>
      <c r="H84" s="19">
        <f t="shared" si="3"/>
        <v>0.021041666666666674</v>
      </c>
      <c r="I84" s="19">
        <f>F84-INDEX($F$4:$F$246,MATCH(D84,$D$4:$D$246,0))</f>
        <v>0.0012037037037037068</v>
      </c>
    </row>
    <row r="85" spans="1:9" ht="15" customHeight="1">
      <c r="A85" s="17">
        <v>82</v>
      </c>
      <c r="B85" s="39" t="s">
        <v>191</v>
      </c>
      <c r="C85" s="39" t="s">
        <v>52</v>
      </c>
      <c r="D85" s="18" t="s">
        <v>92</v>
      </c>
      <c r="E85" s="39" t="s">
        <v>166</v>
      </c>
      <c r="F85" s="40">
        <v>0</v>
      </c>
      <c r="G85" s="18" t="str">
        <f t="shared" si="2"/>
        <v>0.00/km</v>
      </c>
      <c r="H85" s="19">
        <v>0</v>
      </c>
      <c r="I85" s="19">
        <v>0</v>
      </c>
    </row>
    <row r="86" spans="1:9" ht="15" customHeight="1">
      <c r="A86" s="17">
        <v>83</v>
      </c>
      <c r="B86" s="39" t="s">
        <v>192</v>
      </c>
      <c r="C86" s="39" t="s">
        <v>193</v>
      </c>
      <c r="D86" s="18" t="s">
        <v>139</v>
      </c>
      <c r="E86" s="39" t="s">
        <v>166</v>
      </c>
      <c r="F86" s="40">
        <v>0</v>
      </c>
      <c r="G86" s="18" t="str">
        <f t="shared" si="2"/>
        <v>0.00/km</v>
      </c>
      <c r="H86" s="19">
        <v>0</v>
      </c>
      <c r="I86" s="19">
        <v>0</v>
      </c>
    </row>
    <row r="87" spans="1:9" ht="15" customHeight="1">
      <c r="A87" s="17">
        <v>84</v>
      </c>
      <c r="B87" s="39" t="s">
        <v>194</v>
      </c>
      <c r="C87" s="39" t="s">
        <v>195</v>
      </c>
      <c r="D87" s="18" t="s">
        <v>127</v>
      </c>
      <c r="E87" s="39" t="s">
        <v>166</v>
      </c>
      <c r="F87" s="40">
        <v>0</v>
      </c>
      <c r="G87" s="18" t="str">
        <f t="shared" si="2"/>
        <v>0.00/km</v>
      </c>
      <c r="H87" s="19">
        <v>0</v>
      </c>
      <c r="I87" s="19">
        <v>0</v>
      </c>
    </row>
    <row r="88" spans="1:9" ht="15" customHeight="1">
      <c r="A88" s="17">
        <v>85</v>
      </c>
      <c r="B88" s="39" t="s">
        <v>165</v>
      </c>
      <c r="C88" s="39" t="s">
        <v>86</v>
      </c>
      <c r="D88" s="18" t="s">
        <v>21</v>
      </c>
      <c r="E88" s="39" t="s">
        <v>166</v>
      </c>
      <c r="F88" s="40">
        <v>0</v>
      </c>
      <c r="G88" s="18" t="str">
        <f t="shared" si="2"/>
        <v>0.00/km</v>
      </c>
      <c r="H88" s="19">
        <v>0</v>
      </c>
      <c r="I88" s="19">
        <v>0</v>
      </c>
    </row>
    <row r="89" spans="1:9" ht="15" customHeight="1">
      <c r="A89" s="17">
        <v>86</v>
      </c>
      <c r="B89" s="39" t="s">
        <v>196</v>
      </c>
      <c r="C89" s="39" t="s">
        <v>197</v>
      </c>
      <c r="D89" s="18" t="s">
        <v>119</v>
      </c>
      <c r="E89" s="39" t="s">
        <v>166</v>
      </c>
      <c r="F89" s="40">
        <v>0</v>
      </c>
      <c r="G89" s="18" t="str">
        <f t="shared" si="2"/>
        <v>0.00/km</v>
      </c>
      <c r="H89" s="19">
        <v>0</v>
      </c>
      <c r="I89" s="19">
        <v>0</v>
      </c>
    </row>
    <row r="90" spans="1:9" ht="15" customHeight="1">
      <c r="A90" s="17">
        <v>87</v>
      </c>
      <c r="B90" s="39" t="s">
        <v>198</v>
      </c>
      <c r="C90" s="39" t="s">
        <v>199</v>
      </c>
      <c r="D90" s="18" t="s">
        <v>127</v>
      </c>
      <c r="E90" s="39" t="s">
        <v>42</v>
      </c>
      <c r="F90" s="40">
        <v>0</v>
      </c>
      <c r="G90" s="18" t="str">
        <f t="shared" si="2"/>
        <v>0.00/km</v>
      </c>
      <c r="H90" s="19">
        <v>0</v>
      </c>
      <c r="I90" s="19">
        <v>0</v>
      </c>
    </row>
    <row r="91" spans="1:9" ht="15" customHeight="1">
      <c r="A91" s="17">
        <v>88</v>
      </c>
      <c r="B91" s="39" t="s">
        <v>200</v>
      </c>
      <c r="C91" s="39" t="s">
        <v>201</v>
      </c>
      <c r="D91" s="18" t="s">
        <v>139</v>
      </c>
      <c r="E91" s="39" t="s">
        <v>50</v>
      </c>
      <c r="F91" s="40">
        <v>0</v>
      </c>
      <c r="G91" s="18" t="str">
        <f t="shared" si="2"/>
        <v>0.00/km</v>
      </c>
      <c r="H91" s="19">
        <v>0</v>
      </c>
      <c r="I91" s="19">
        <v>0</v>
      </c>
    </row>
    <row r="92" spans="1:9" ht="15" customHeight="1">
      <c r="A92" s="17">
        <v>89</v>
      </c>
      <c r="B92" s="39" t="s">
        <v>202</v>
      </c>
      <c r="C92" s="39" t="s">
        <v>108</v>
      </c>
      <c r="D92" s="18" t="s">
        <v>87</v>
      </c>
      <c r="E92" s="39" t="s">
        <v>29</v>
      </c>
      <c r="F92" s="40">
        <v>0</v>
      </c>
      <c r="G92" s="18" t="str">
        <f t="shared" si="2"/>
        <v>0.00/km</v>
      </c>
      <c r="H92" s="19">
        <v>0</v>
      </c>
      <c r="I92" s="19">
        <v>0</v>
      </c>
    </row>
    <row r="93" spans="1:9" ht="15" customHeight="1">
      <c r="A93" s="17">
        <v>90</v>
      </c>
      <c r="B93" s="39" t="s">
        <v>203</v>
      </c>
      <c r="C93" s="39" t="s">
        <v>101</v>
      </c>
      <c r="D93" s="18" t="s">
        <v>41</v>
      </c>
      <c r="E93" s="39" t="s">
        <v>29</v>
      </c>
      <c r="F93" s="40">
        <v>0</v>
      </c>
      <c r="G93" s="18" t="str">
        <f t="shared" si="2"/>
        <v>0.00/km</v>
      </c>
      <c r="H93" s="19">
        <v>0</v>
      </c>
      <c r="I93" s="19">
        <v>0</v>
      </c>
    </row>
    <row r="94" spans="1:9" ht="15" customHeight="1">
      <c r="A94" s="17">
        <v>91</v>
      </c>
      <c r="B94" s="39" t="s">
        <v>204</v>
      </c>
      <c r="C94" s="39" t="s">
        <v>205</v>
      </c>
      <c r="D94" s="18" t="s">
        <v>41</v>
      </c>
      <c r="E94" s="39" t="s">
        <v>29</v>
      </c>
      <c r="F94" s="40">
        <v>0</v>
      </c>
      <c r="G94" s="18" t="str">
        <f t="shared" si="2"/>
        <v>0.00/km</v>
      </c>
      <c r="H94" s="19">
        <v>0</v>
      </c>
      <c r="I94" s="19">
        <v>0</v>
      </c>
    </row>
    <row r="95" spans="1:9" ht="15" customHeight="1">
      <c r="A95" s="17">
        <v>92</v>
      </c>
      <c r="B95" s="39" t="s">
        <v>206</v>
      </c>
      <c r="C95" s="39" t="s">
        <v>164</v>
      </c>
      <c r="D95" s="18" t="s">
        <v>41</v>
      </c>
      <c r="E95" s="39" t="s">
        <v>29</v>
      </c>
      <c r="F95" s="40">
        <v>0</v>
      </c>
      <c r="G95" s="18" t="str">
        <f t="shared" si="2"/>
        <v>0.00/km</v>
      </c>
      <c r="H95" s="19">
        <v>0</v>
      </c>
      <c r="I95" s="19">
        <v>0</v>
      </c>
    </row>
    <row r="96" spans="1:9" ht="15" customHeight="1">
      <c r="A96" s="17">
        <v>93</v>
      </c>
      <c r="B96" s="39" t="s">
        <v>207</v>
      </c>
      <c r="C96" s="39" t="s">
        <v>208</v>
      </c>
      <c r="D96" s="18" t="s">
        <v>21</v>
      </c>
      <c r="E96" s="39" t="s">
        <v>29</v>
      </c>
      <c r="F96" s="40">
        <v>0</v>
      </c>
      <c r="G96" s="18" t="str">
        <f t="shared" si="2"/>
        <v>0.00/km</v>
      </c>
      <c r="H96" s="19">
        <v>0</v>
      </c>
      <c r="I96" s="19">
        <v>0</v>
      </c>
    </row>
    <row r="97" spans="1:9" ht="15" customHeight="1">
      <c r="A97" s="17">
        <v>94</v>
      </c>
      <c r="B97" s="39" t="s">
        <v>209</v>
      </c>
      <c r="C97" s="39" t="s">
        <v>161</v>
      </c>
      <c r="D97" s="18" t="s">
        <v>21</v>
      </c>
      <c r="E97" s="39" t="s">
        <v>29</v>
      </c>
      <c r="F97" s="40">
        <v>0</v>
      </c>
      <c r="G97" s="18" t="str">
        <f t="shared" si="2"/>
        <v>0.00/km</v>
      </c>
      <c r="H97" s="19">
        <v>0</v>
      </c>
      <c r="I97" s="19">
        <v>0</v>
      </c>
    </row>
    <row r="98" spans="1:9" ht="15" customHeight="1">
      <c r="A98" s="17">
        <v>95</v>
      </c>
      <c r="B98" s="39" t="s">
        <v>210</v>
      </c>
      <c r="C98" s="39" t="s">
        <v>211</v>
      </c>
      <c r="D98" s="18" t="s">
        <v>41</v>
      </c>
      <c r="E98" s="39" t="s">
        <v>58</v>
      </c>
      <c r="F98" s="40">
        <v>0</v>
      </c>
      <c r="G98" s="18" t="str">
        <f t="shared" si="2"/>
        <v>0.00/km</v>
      </c>
      <c r="H98" s="19">
        <v>0</v>
      </c>
      <c r="I98" s="19">
        <v>0</v>
      </c>
    </row>
    <row r="99" spans="1:9" ht="15" customHeight="1">
      <c r="A99" s="17">
        <v>96</v>
      </c>
      <c r="B99" s="39" t="s">
        <v>212</v>
      </c>
      <c r="C99" s="39" t="s">
        <v>12</v>
      </c>
      <c r="D99" s="18" t="s">
        <v>21</v>
      </c>
      <c r="E99" s="39" t="s">
        <v>58</v>
      </c>
      <c r="F99" s="40">
        <v>0</v>
      </c>
      <c r="G99" s="18" t="str">
        <f t="shared" si="2"/>
        <v>0.00/km</v>
      </c>
      <c r="H99" s="19">
        <v>0</v>
      </c>
      <c r="I99" s="19">
        <v>0</v>
      </c>
    </row>
    <row r="100" spans="1:9" ht="15" customHeight="1">
      <c r="A100" s="17">
        <v>97</v>
      </c>
      <c r="B100" s="39" t="s">
        <v>213</v>
      </c>
      <c r="C100" s="39" t="s">
        <v>37</v>
      </c>
      <c r="D100" s="18" t="s">
        <v>21</v>
      </c>
      <c r="E100" s="39" t="s">
        <v>58</v>
      </c>
      <c r="F100" s="40">
        <v>0</v>
      </c>
      <c r="G100" s="18" t="str">
        <f t="shared" si="2"/>
        <v>0.00/km</v>
      </c>
      <c r="H100" s="19">
        <v>0</v>
      </c>
      <c r="I100" s="19">
        <v>0</v>
      </c>
    </row>
    <row r="101" spans="1:9" ht="15" customHeight="1">
      <c r="A101" s="17">
        <v>98</v>
      </c>
      <c r="B101" s="39" t="s">
        <v>214</v>
      </c>
      <c r="C101" s="39" t="s">
        <v>215</v>
      </c>
      <c r="D101" s="18" t="s">
        <v>17</v>
      </c>
      <c r="E101" s="39" t="s">
        <v>58</v>
      </c>
      <c r="F101" s="40">
        <v>0</v>
      </c>
      <c r="G101" s="18" t="str">
        <f t="shared" si="2"/>
        <v>0.00/km</v>
      </c>
      <c r="H101" s="19">
        <v>0</v>
      </c>
      <c r="I101" s="19">
        <v>0</v>
      </c>
    </row>
    <row r="102" spans="1:9" ht="15" customHeight="1">
      <c r="A102" s="17">
        <v>99</v>
      </c>
      <c r="B102" s="39" t="s">
        <v>180</v>
      </c>
      <c r="C102" s="39" t="s">
        <v>216</v>
      </c>
      <c r="D102" s="18" t="s">
        <v>182</v>
      </c>
      <c r="E102" s="39" t="s">
        <v>58</v>
      </c>
      <c r="F102" s="40">
        <v>0</v>
      </c>
      <c r="G102" s="18" t="str">
        <f t="shared" si="2"/>
        <v>0.00/km</v>
      </c>
      <c r="H102" s="19">
        <v>0</v>
      </c>
      <c r="I102" s="19">
        <v>0</v>
      </c>
    </row>
    <row r="103" spans="1:9" ht="15" customHeight="1">
      <c r="A103" s="17">
        <v>100</v>
      </c>
      <c r="B103" s="39" t="s">
        <v>217</v>
      </c>
      <c r="C103" s="39" t="s">
        <v>218</v>
      </c>
      <c r="D103" s="18" t="s">
        <v>219</v>
      </c>
      <c r="E103" s="39" t="s">
        <v>220</v>
      </c>
      <c r="F103" s="40">
        <v>0</v>
      </c>
      <c r="G103" s="18" t="str">
        <f t="shared" si="2"/>
        <v>0.00/km</v>
      </c>
      <c r="H103" s="19">
        <v>0</v>
      </c>
      <c r="I103" s="19">
        <v>0</v>
      </c>
    </row>
    <row r="104" spans="1:9" ht="15" customHeight="1">
      <c r="A104" s="17">
        <v>101</v>
      </c>
      <c r="B104" s="39" t="s">
        <v>217</v>
      </c>
      <c r="C104" s="39" t="s">
        <v>221</v>
      </c>
      <c r="D104" s="18" t="s">
        <v>219</v>
      </c>
      <c r="E104" s="39" t="s">
        <v>220</v>
      </c>
      <c r="F104" s="40">
        <v>0</v>
      </c>
      <c r="G104" s="18" t="str">
        <f t="shared" si="2"/>
        <v>0.00/km</v>
      </c>
      <c r="H104" s="19">
        <v>0</v>
      </c>
      <c r="I104" s="19">
        <v>0</v>
      </c>
    </row>
    <row r="105" spans="1:9" ht="15" customHeight="1">
      <c r="A105" s="17">
        <v>102</v>
      </c>
      <c r="B105" s="39" t="s">
        <v>222</v>
      </c>
      <c r="C105" s="39" t="s">
        <v>223</v>
      </c>
      <c r="D105" s="18" t="s">
        <v>219</v>
      </c>
      <c r="E105" s="39" t="s">
        <v>29</v>
      </c>
      <c r="F105" s="40">
        <v>0</v>
      </c>
      <c r="G105" s="18" t="str">
        <f t="shared" si="2"/>
        <v>0.00/km</v>
      </c>
      <c r="H105" s="19">
        <v>0</v>
      </c>
      <c r="I105" s="19">
        <v>0</v>
      </c>
    </row>
    <row r="106" spans="1:9" ht="15" customHeight="1" thickBot="1">
      <c r="A106" s="22">
        <v>103</v>
      </c>
      <c r="B106" s="41" t="s">
        <v>224</v>
      </c>
      <c r="C106" s="41" t="s">
        <v>225</v>
      </c>
      <c r="D106" s="20" t="s">
        <v>219</v>
      </c>
      <c r="E106" s="41" t="s">
        <v>29</v>
      </c>
      <c r="F106" s="42">
        <v>0</v>
      </c>
      <c r="G106" s="20" t="str">
        <f t="shared" si="2"/>
        <v>0.00/km</v>
      </c>
      <c r="H106" s="23">
        <v>0</v>
      </c>
      <c r="I106" s="23">
        <f>F106-INDEX($F$4:$F$246,MATCH(D106,$D$4:$D$246,0))</f>
        <v>0</v>
      </c>
    </row>
  </sheetData>
  <autoFilter ref="A3:I10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35" t="str">
        <f>Individuale!A1</f>
        <v>Memorial A. Burreddu 2ª edizione</v>
      </c>
      <c r="B1" s="35"/>
      <c r="C1" s="35"/>
    </row>
    <row r="2" spans="1:3" ht="33" customHeight="1" thickBot="1">
      <c r="A2" s="36" t="str">
        <f>Individuale!A2&amp;" km. "&amp;Individuale!I2</f>
        <v>Consorzio Colle dei Pini - via Laurentina - Roma (RM) Italia - Martedì 08/12/2009 km. 10</v>
      </c>
      <c r="B2" s="36"/>
      <c r="C2" s="36"/>
    </row>
    <row r="3" spans="1:3" ht="24.75" customHeight="1" thickBot="1">
      <c r="A3" s="24" t="s">
        <v>1</v>
      </c>
      <c r="B3" s="11" t="s">
        <v>5</v>
      </c>
      <c r="C3" s="11" t="s">
        <v>10</v>
      </c>
    </row>
    <row r="4" spans="1:3" s="21" customFormat="1" ht="15" customHeight="1">
      <c r="A4" s="15">
        <v>1</v>
      </c>
      <c r="B4" s="25" t="s">
        <v>58</v>
      </c>
      <c r="C4" s="48">
        <v>14</v>
      </c>
    </row>
    <row r="5" spans="1:3" s="21" customFormat="1" ht="15" customHeight="1">
      <c r="A5" s="18">
        <v>2</v>
      </c>
      <c r="B5" s="26" t="s">
        <v>42</v>
      </c>
      <c r="C5" s="49">
        <v>11</v>
      </c>
    </row>
    <row r="6" spans="1:3" s="21" customFormat="1" ht="15" customHeight="1">
      <c r="A6" s="18">
        <v>3</v>
      </c>
      <c r="B6" s="26" t="s">
        <v>29</v>
      </c>
      <c r="C6" s="49">
        <v>11</v>
      </c>
    </row>
    <row r="7" spans="1:3" s="21" customFormat="1" ht="15" customHeight="1">
      <c r="A7" s="18">
        <v>4</v>
      </c>
      <c r="B7" s="26" t="s">
        <v>50</v>
      </c>
      <c r="C7" s="49">
        <v>9</v>
      </c>
    </row>
    <row r="8" spans="1:3" s="21" customFormat="1" ht="15" customHeight="1">
      <c r="A8" s="18">
        <v>5</v>
      </c>
      <c r="B8" s="26" t="s">
        <v>166</v>
      </c>
      <c r="C8" s="49">
        <v>7</v>
      </c>
    </row>
    <row r="9" spans="1:3" s="21" customFormat="1" ht="15" customHeight="1">
      <c r="A9" s="18">
        <v>6</v>
      </c>
      <c r="B9" s="26" t="s">
        <v>44</v>
      </c>
      <c r="C9" s="49">
        <v>6</v>
      </c>
    </row>
    <row r="10" spans="1:3" s="21" customFormat="1" ht="15" customHeight="1">
      <c r="A10" s="18">
        <v>7</v>
      </c>
      <c r="B10" s="26" t="s">
        <v>22</v>
      </c>
      <c r="C10" s="49">
        <v>4</v>
      </c>
    </row>
    <row r="11" spans="1:3" s="21" customFormat="1" ht="15" customHeight="1">
      <c r="A11" s="18">
        <v>8</v>
      </c>
      <c r="B11" s="26" t="s">
        <v>78</v>
      </c>
      <c r="C11" s="49">
        <v>4</v>
      </c>
    </row>
    <row r="12" spans="1:3" s="21" customFormat="1" ht="15" customHeight="1">
      <c r="A12" s="18">
        <v>9</v>
      </c>
      <c r="B12" s="26" t="s">
        <v>35</v>
      </c>
      <c r="C12" s="49">
        <v>3</v>
      </c>
    </row>
    <row r="13" spans="1:3" s="21" customFormat="1" ht="15" customHeight="1">
      <c r="A13" s="18">
        <v>10</v>
      </c>
      <c r="B13" s="26" t="s">
        <v>81</v>
      </c>
      <c r="C13" s="49">
        <v>3</v>
      </c>
    </row>
    <row r="14" spans="1:3" ht="15" customHeight="1">
      <c r="A14" s="45">
        <v>11</v>
      </c>
      <c r="B14" s="51" t="s">
        <v>228</v>
      </c>
      <c r="C14" s="52">
        <v>2</v>
      </c>
    </row>
    <row r="15" spans="1:3" ht="15" customHeight="1">
      <c r="A15" s="18">
        <v>12</v>
      </c>
      <c r="B15" s="26" t="s">
        <v>220</v>
      </c>
      <c r="C15" s="49">
        <v>2</v>
      </c>
    </row>
    <row r="16" spans="1:3" s="21" customFormat="1" ht="15" customHeight="1">
      <c r="A16" s="18">
        <v>13</v>
      </c>
      <c r="B16" s="26" t="s">
        <v>32</v>
      </c>
      <c r="C16" s="49">
        <v>2</v>
      </c>
    </row>
    <row r="17" spans="1:3" ht="15" customHeight="1">
      <c r="A17" s="18">
        <v>14</v>
      </c>
      <c r="B17" s="26" t="s">
        <v>124</v>
      </c>
      <c r="C17" s="49">
        <v>2</v>
      </c>
    </row>
    <row r="18" spans="1:3" ht="15" customHeight="1">
      <c r="A18" s="18">
        <v>15</v>
      </c>
      <c r="B18" s="26" t="s">
        <v>71</v>
      </c>
      <c r="C18" s="49">
        <v>2</v>
      </c>
    </row>
    <row r="19" spans="1:3" ht="15" customHeight="1">
      <c r="A19" s="18">
        <v>16</v>
      </c>
      <c r="B19" s="26" t="s">
        <v>47</v>
      </c>
      <c r="C19" s="49">
        <v>2</v>
      </c>
    </row>
    <row r="20" spans="1:3" ht="15" customHeight="1">
      <c r="A20" s="18">
        <v>17</v>
      </c>
      <c r="B20" s="26" t="s">
        <v>109</v>
      </c>
      <c r="C20" s="49">
        <v>2</v>
      </c>
    </row>
    <row r="21" spans="1:3" ht="15" customHeight="1">
      <c r="A21" s="18">
        <v>18</v>
      </c>
      <c r="B21" s="26" t="s">
        <v>162</v>
      </c>
      <c r="C21" s="49">
        <v>1</v>
      </c>
    </row>
    <row r="22" spans="1:3" ht="15" customHeight="1">
      <c r="A22" s="18">
        <v>19</v>
      </c>
      <c r="B22" s="26" t="s">
        <v>175</v>
      </c>
      <c r="C22" s="49">
        <v>1</v>
      </c>
    </row>
    <row r="23" spans="1:3" ht="15" customHeight="1">
      <c r="A23" s="18">
        <v>20</v>
      </c>
      <c r="B23" s="26" t="s">
        <v>106</v>
      </c>
      <c r="C23" s="49">
        <v>1</v>
      </c>
    </row>
    <row r="24" spans="1:3" ht="15" customHeight="1">
      <c r="A24" s="18">
        <v>21</v>
      </c>
      <c r="B24" s="26" t="s">
        <v>18</v>
      </c>
      <c r="C24" s="49">
        <v>1</v>
      </c>
    </row>
    <row r="25" spans="1:3" ht="15" customHeight="1">
      <c r="A25" s="18">
        <v>22</v>
      </c>
      <c r="B25" s="26" t="s">
        <v>136</v>
      </c>
      <c r="C25" s="49">
        <v>1</v>
      </c>
    </row>
    <row r="26" spans="1:3" ht="15" customHeight="1">
      <c r="A26" s="18">
        <v>23</v>
      </c>
      <c r="B26" s="26" t="s">
        <v>157</v>
      </c>
      <c r="C26" s="49">
        <v>1</v>
      </c>
    </row>
    <row r="27" spans="1:3" ht="15" customHeight="1">
      <c r="A27" s="18">
        <v>24</v>
      </c>
      <c r="B27" s="26" t="s">
        <v>189</v>
      </c>
      <c r="C27" s="49">
        <v>1</v>
      </c>
    </row>
    <row r="28" spans="1:3" ht="15" customHeight="1">
      <c r="A28" s="18">
        <v>25</v>
      </c>
      <c r="B28" s="26" t="s">
        <v>38</v>
      </c>
      <c r="C28" s="49">
        <v>1</v>
      </c>
    </row>
    <row r="29" spans="1:3" ht="15" customHeight="1">
      <c r="A29" s="18">
        <v>26</v>
      </c>
      <c r="B29" s="26" t="s">
        <v>75</v>
      </c>
      <c r="C29" s="49">
        <v>1</v>
      </c>
    </row>
    <row r="30" spans="1:3" ht="15" customHeight="1">
      <c r="A30" s="18">
        <v>27</v>
      </c>
      <c r="B30" s="26" t="s">
        <v>14</v>
      </c>
      <c r="C30" s="49">
        <v>1</v>
      </c>
    </row>
    <row r="31" spans="1:3" ht="15" customHeight="1">
      <c r="A31" s="18">
        <v>28</v>
      </c>
      <c r="B31" s="26" t="s">
        <v>145</v>
      </c>
      <c r="C31" s="49">
        <v>1</v>
      </c>
    </row>
    <row r="32" spans="1:3" ht="15" customHeight="1">
      <c r="A32" s="18">
        <v>29</v>
      </c>
      <c r="B32" s="26" t="s">
        <v>25</v>
      </c>
      <c r="C32" s="49">
        <v>1</v>
      </c>
    </row>
    <row r="33" spans="1:3" ht="15" customHeight="1">
      <c r="A33" s="18">
        <v>30</v>
      </c>
      <c r="B33" s="26" t="s">
        <v>65</v>
      </c>
      <c r="C33" s="49">
        <v>1</v>
      </c>
    </row>
    <row r="34" spans="1:3" ht="15" customHeight="1">
      <c r="A34" s="18">
        <v>31</v>
      </c>
      <c r="B34" s="26" t="s">
        <v>95</v>
      </c>
      <c r="C34" s="49">
        <v>1</v>
      </c>
    </row>
    <row r="35" spans="1:3" ht="15" customHeight="1">
      <c r="A35" s="18">
        <v>32</v>
      </c>
      <c r="B35" s="26" t="s">
        <v>102</v>
      </c>
      <c r="C35" s="49">
        <v>1</v>
      </c>
    </row>
    <row r="36" spans="1:3" ht="15" customHeight="1">
      <c r="A36" s="18">
        <v>33</v>
      </c>
      <c r="B36" s="26" t="s">
        <v>68</v>
      </c>
      <c r="C36" s="49">
        <v>1</v>
      </c>
    </row>
    <row r="37" spans="1:3" ht="15" customHeight="1" thickBot="1">
      <c r="A37" s="20">
        <v>34</v>
      </c>
      <c r="B37" s="27" t="s">
        <v>99</v>
      </c>
      <c r="C37" s="50">
        <v>1</v>
      </c>
    </row>
    <row r="38" ht="12.75">
      <c r="C38" s="4">
        <f>SUM(C4:C37)</f>
        <v>103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2009-12-11T13:46:05Z</dcterms:modified>
  <cp:category/>
  <cp:version/>
  <cp:contentType/>
  <cp:contentStatus/>
</cp:coreProperties>
</file>