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<sst xmlns="http://schemas.openxmlformats.org/spreadsheetml/2006/main" count="782" uniqueCount="448">
  <si>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</si>
  <si>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</si>
  <si>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</si>
  <si>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</si>
  <si>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</si>
  <si>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</si>
  <si>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</si>
  <si>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</si>
  <si>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</si>
  <si>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</si>
  <si>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</si>
  <si>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</si>
  <si>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</si>
  <si>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</si>
  <si>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</si>
  <si>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</si>
  <si>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</si>
  <si>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</si>
  <si>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</si>
  <si>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</si>
  <si>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</si>
  <si>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</si>
  <si>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</si>
  <si>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</si>
  <si>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</si>
  <si>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</si>
  <si>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</si>
  <si>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</si>
  <si>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</si>
  <si>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</si>
  <si>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</si>
  <si>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</si>
  <si>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</si>
  <si>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</si>
  <si>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</si>
  <si>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</si>
  <si>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</si>
  <si>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</si>
  <si>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</si>
  <si>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</si>
  <si>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</si>
  <si>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</si>
  <si>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</si>
  <si>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</si>
  <si>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</si>
  <si>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</si>
  <si>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</si>
  <si>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</si>
  <si>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</si>
  <si>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</si>
  <si>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</si>
  <si>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</si>
  <si>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</si>
  <si>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</si>
  <si>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</si>
  <si>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</si>
  <si>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</si>
  <si>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</si>
  <si>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</si>
  <si>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</si>
  <si>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</si>
  <si>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</si>
  <si>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</si>
  <si>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</si>
  <si>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</si>
  <si>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</si>
  <si>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</si>
  <si>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</si>
  <si>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</si>
  <si>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</si>
  <si>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</si>
  <si>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</si>
  <si>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</si>
  <si>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</si>
  <si>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</si>
  <si>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</si>
  <si>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</si>
  <si>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</si>
  <si>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</si>
  <si>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</si>
  <si>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</si>
  <si>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</si>
  <si>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</si>
  <si>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</si>
  <si>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</si>
  <si>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</si>
  <si>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</si>
  <si>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</si>
  <si>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</si>
  <si>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</si>
  <si>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</si>
  <si>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</si>
  <si>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</si>
  <si>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</si>
  <si>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</si>
  <si>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</si>
  <si>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</si>
  <si>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</si>
  <si>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</si>
  <si>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</si>
  <si>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</si>
  <si>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</si>
  <si>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</si>
  <si>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</si>
  <si>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</si>
  <si>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</si>
  <si>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</si>
  <si>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</si>
  <si>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</si>
  <si>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</si>
  <si>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</si>
  <si>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G.S. BANCARI ROMANI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</si>
  <si>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</si>
  <si>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</si>
  <si>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</si>
  <si>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</si>
  <si>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</si>
  <si>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</si>
  <si>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</si>
  <si>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</si>
  <si>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</si>
  <si>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</si>
  <si>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</si>
  <si>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</si>
  <si>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</si>
  <si>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</si>
  <si>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</si>
  <si>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</si>
  <si>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</si>
  <si>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</si>
  <si>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</si>
  <si>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</si>
  <si>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</si>
  <si>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</si>
  <si>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</si>
  <si>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</si>
  <si>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</si>
  <si>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</si>
  <si>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</si>
  <si>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</si>
  <si>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</si>
  <si>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</si>
  <si>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</si>
  <si>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</si>
  <si>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</si>
  <si>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</si>
  <si>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</si>
  <si>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</si>
  <si>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</si>
  <si>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</si>
  <si>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</si>
  <si>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</si>
  <si>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</si>
  <si>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</si>
  <si>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</si>
  <si>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</si>
  <si>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</si>
  <si>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</si>
  <si>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</si>
  <si>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A.S.D. PODISTICA SOLIDARIETA'</t>
  </si>
  <si>
    <t>A.S. AMATORI VILLA PAMPHILI</t>
  </si>
  <si>
    <t xml:space="preserve"> Domenica 08/10/2017</t>
  </si>
  <si>
    <t>FALCONE</t>
  </si>
  <si>
    <t>CRISTIAN</t>
  </si>
  <si>
    <t>M_C30</t>
  </si>
  <si>
    <t>RUNNING CLUB LATINA</t>
  </si>
  <si>
    <t>DI FOLCO</t>
  </si>
  <si>
    <t>DAVIDE</t>
  </si>
  <si>
    <t>M_A20</t>
  </si>
  <si>
    <t>POL. CIOCIARA ANTONIO FAVA</t>
  </si>
  <si>
    <t>VIZZINI</t>
  </si>
  <si>
    <t>ALESSANDRO</t>
  </si>
  <si>
    <t>A.S.D. MONTI ROSSI NICOLOSI</t>
  </si>
  <si>
    <t>PANICCIA</t>
  </si>
  <si>
    <t>DANILO</t>
  </si>
  <si>
    <t>M_E40</t>
  </si>
  <si>
    <t>A.S.D. PODISTICA AVIS PRIVERNO</t>
  </si>
  <si>
    <t>SCIULLO</t>
  </si>
  <si>
    <t>MAURO</t>
  </si>
  <si>
    <t>M_G50</t>
  </si>
  <si>
    <t>A.S.D. INTESATLETICA</t>
  </si>
  <si>
    <t>NEGROSINI</t>
  </si>
  <si>
    <t>MASSIMO</t>
  </si>
  <si>
    <t>ATL. BORG. RIUN.SERMONETA</t>
  </si>
  <si>
    <t>NORIGHI</t>
  </si>
  <si>
    <t>GIOVANNI</t>
  </si>
  <si>
    <t>A.S.D. ROCCAGORGA</t>
  </si>
  <si>
    <t>DI LORETO</t>
  </si>
  <si>
    <t>MARCO</t>
  </si>
  <si>
    <t>M_F45</t>
  </si>
  <si>
    <t>A.S.D. PODISTICA PONTINIA</t>
  </si>
  <si>
    <t>MERCURI</t>
  </si>
  <si>
    <t>ANDREA</t>
  </si>
  <si>
    <t>MONTIN</t>
  </si>
  <si>
    <t>MIRKO</t>
  </si>
  <si>
    <t>M_D35</t>
  </si>
  <si>
    <t>BRAGALONI</t>
  </si>
  <si>
    <t>EMILIANO</t>
  </si>
  <si>
    <t>A.S.D. RUNNER'S ACADEMY</t>
  </si>
  <si>
    <t>BERNARDELLI</t>
  </si>
  <si>
    <t>DANIELE</t>
  </si>
  <si>
    <t>CUS CASSINO</t>
  </si>
  <si>
    <t>HUANG HUA</t>
  </si>
  <si>
    <t>FRANCESCO</t>
  </si>
  <si>
    <t>SVOLACCHIA</t>
  </si>
  <si>
    <t>FABIO</t>
  </si>
  <si>
    <t>MISSIMEI</t>
  </si>
  <si>
    <t>PIERLUIGI</t>
  </si>
  <si>
    <t>ATLETICA NEPTUNIA</t>
  </si>
  <si>
    <t>MORETTI</t>
  </si>
  <si>
    <t>FRANGAR NON FLECTAR</t>
  </si>
  <si>
    <t>FLAMINI</t>
  </si>
  <si>
    <t>A.S.D. CENTRO FITNESS MONTELLO</t>
  </si>
  <si>
    <t>NASSO</t>
  </si>
  <si>
    <t>SIMONE</t>
  </si>
  <si>
    <t>PAPI</t>
  </si>
  <si>
    <t>LUDOVISI</t>
  </si>
  <si>
    <t>ETTORE</t>
  </si>
  <si>
    <t>VENTRE</t>
  </si>
  <si>
    <t>LUIGI</t>
  </si>
  <si>
    <t>GIOVANNINI</t>
  </si>
  <si>
    <t>PAOLO</t>
  </si>
  <si>
    <t>M_H55</t>
  </si>
  <si>
    <t>D'ANNIBALE</t>
  </si>
  <si>
    <t>STEFANO</t>
  </si>
  <si>
    <t>A.S.D. ATLETICA AMATORI VELLETRI</t>
  </si>
  <si>
    <t>TIRELLI</t>
  </si>
  <si>
    <t>FRANCO</t>
  </si>
  <si>
    <t>ASD NUOVA PODISTICA  LATINA</t>
  </si>
  <si>
    <t>NARDACCI</t>
  </si>
  <si>
    <t>FEDERICO</t>
  </si>
  <si>
    <t>CASTALDI</t>
  </si>
  <si>
    <t>CESARE</t>
  </si>
  <si>
    <t>PONZA</t>
  </si>
  <si>
    <t>GIANNI</t>
  </si>
  <si>
    <t>ASD ATL.CITTA DEI PAPI</t>
  </si>
  <si>
    <t>ZANCHETTA</t>
  </si>
  <si>
    <t>GABRIELE</t>
  </si>
  <si>
    <t>PETELLA</t>
  </si>
  <si>
    <t>M_I60</t>
  </si>
  <si>
    <t>UISP LATINA</t>
  </si>
  <si>
    <t>FELICI</t>
  </si>
  <si>
    <t>NOEMI</t>
  </si>
  <si>
    <t>W_A20</t>
  </si>
  <si>
    <t>ROMATLETICA FOOTWORKS SALARIA</t>
  </si>
  <si>
    <t>DI MURRO</t>
  </si>
  <si>
    <t>DAMIANI</t>
  </si>
  <si>
    <t>LUCA</t>
  </si>
  <si>
    <t>FAGGION</t>
  </si>
  <si>
    <t>ALBERTO</t>
  </si>
  <si>
    <t>ROMANO</t>
  </si>
  <si>
    <t>FERRARI</t>
  </si>
  <si>
    <t>RAMOS CALERO</t>
  </si>
  <si>
    <t>WINTON ROLANDO</t>
  </si>
  <si>
    <t>A.S.D. ATLETICA SETINA</t>
  </si>
  <si>
    <t>ROSSI</t>
  </si>
  <si>
    <t>CIUFO</t>
  </si>
  <si>
    <t>GUGLIELMO</t>
  </si>
  <si>
    <t>ANTICO</t>
  </si>
  <si>
    <t>ADRIANO</t>
  </si>
  <si>
    <t>DI CRESCENZO</t>
  </si>
  <si>
    <t>VALENTINO</t>
  </si>
  <si>
    <t>TASSIELLO</t>
  </si>
  <si>
    <t>GIUSEPPE</t>
  </si>
  <si>
    <t>ATL. ANZIO</t>
  </si>
  <si>
    <t>MIDDEI</t>
  </si>
  <si>
    <t>TRAMET</t>
  </si>
  <si>
    <t>RUZZA</t>
  </si>
  <si>
    <t>IRENE</t>
  </si>
  <si>
    <t>W_E40</t>
  </si>
  <si>
    <t>ATL. COLLEFERRO SEGNI</t>
  </si>
  <si>
    <t>CIUFFOLETTI</t>
  </si>
  <si>
    <t>BORRO</t>
  </si>
  <si>
    <t>FLORIS</t>
  </si>
  <si>
    <t>BEVILACQUA</t>
  </si>
  <si>
    <t>CLINO</t>
  </si>
  <si>
    <t>INGRANDE</t>
  </si>
  <si>
    <t>CAPORILLI</t>
  </si>
  <si>
    <t>ASD TOP RUNNERS CASTELLI ROMANI</t>
  </si>
  <si>
    <t>SERANGELI</t>
  </si>
  <si>
    <t>DRUDI</t>
  </si>
  <si>
    <t>DILIBERTO</t>
  </si>
  <si>
    <t>IACOBELLI</t>
  </si>
  <si>
    <t>NANDO</t>
  </si>
  <si>
    <t>ABRUSCATO</t>
  </si>
  <si>
    <t>ATL. MONTICELLANA</t>
  </si>
  <si>
    <t>MAGARRE</t>
  </si>
  <si>
    <t>SCHIAVARELLI</t>
  </si>
  <si>
    <t>MAURIZIO</t>
  </si>
  <si>
    <t>GASBARRONE</t>
  </si>
  <si>
    <t>ANTONIO</t>
  </si>
  <si>
    <t>PELLACCHI</t>
  </si>
  <si>
    <t>SALVATORE</t>
  </si>
  <si>
    <t>CENTRANCOLO</t>
  </si>
  <si>
    <t>RINALDI</t>
  </si>
  <si>
    <t>DOMENICO</t>
  </si>
  <si>
    <t>M_L65</t>
  </si>
  <si>
    <t>GALLINARO</t>
  </si>
  <si>
    <t>VOLPE</t>
  </si>
  <si>
    <t>COPPOLA</t>
  </si>
  <si>
    <t>VINCENZO NICODEMO</t>
  </si>
  <si>
    <t>PETTONI</t>
  </si>
  <si>
    <t>MANUEL</t>
  </si>
  <si>
    <t>PFIZER ITALIA RUNNING TEAM</t>
  </si>
  <si>
    <t>CICCOLELLA</t>
  </si>
  <si>
    <t>OTTAVIO</t>
  </si>
  <si>
    <t>ACCIAI</t>
  </si>
  <si>
    <t>ESPOSITO</t>
  </si>
  <si>
    <t>CASTALDO ASD</t>
  </si>
  <si>
    <t>BRAGA</t>
  </si>
  <si>
    <t>CIRILLO</t>
  </si>
  <si>
    <t>RAFFAELE</t>
  </si>
  <si>
    <t>ZONZIN</t>
  </si>
  <si>
    <t>SERGIO</t>
  </si>
  <si>
    <t>VICCIONE</t>
  </si>
  <si>
    <t>BIACIONI</t>
  </si>
  <si>
    <t>VALENTINA</t>
  </si>
  <si>
    <t>W_D35</t>
  </si>
  <si>
    <t>A.S.D. PODISTICA  APRILIA</t>
  </si>
  <si>
    <t>DE ANGELIS</t>
  </si>
  <si>
    <t>LUCIANO</t>
  </si>
  <si>
    <t>FRACCHIOLLA</t>
  </si>
  <si>
    <t>STEFANIA</t>
  </si>
  <si>
    <t>DI FAZIO</t>
  </si>
  <si>
    <t>MICCI</t>
  </si>
  <si>
    <t>MARIANO</t>
  </si>
  <si>
    <t>SCIUTO</t>
  </si>
  <si>
    <t>ANDREA TOMMASO</t>
  </si>
  <si>
    <t>WOJTAL</t>
  </si>
  <si>
    <t>AGNIESZKA MALGORZATA</t>
  </si>
  <si>
    <t>CIOETA</t>
  </si>
  <si>
    <t>ALESSIO</t>
  </si>
  <si>
    <t>SPACCATROSI</t>
  </si>
  <si>
    <t>TERENZI</t>
  </si>
  <si>
    <t>MARCELLO</t>
  </si>
  <si>
    <t>FABIETTI</t>
  </si>
  <si>
    <t>PIETRO</t>
  </si>
  <si>
    <t>MARCOTULLI</t>
  </si>
  <si>
    <t>GIAMPIERO</t>
  </si>
  <si>
    <t>PELLACHI</t>
  </si>
  <si>
    <t>PAPARELLO</t>
  </si>
  <si>
    <t>PIERINA</t>
  </si>
  <si>
    <t>W_F45</t>
  </si>
  <si>
    <t>MEDAGLIA</t>
  </si>
  <si>
    <t>CLAUDIO</t>
  </si>
  <si>
    <t>PORCELLI</t>
  </si>
  <si>
    <t>LORIS</t>
  </si>
  <si>
    <t>GUZZON</t>
  </si>
  <si>
    <t>RANIERO</t>
  </si>
  <si>
    <t>BELLACHIOMA</t>
  </si>
  <si>
    <t>GIOVANNNI</t>
  </si>
  <si>
    <t>BIFERA</t>
  </si>
  <si>
    <t>TIZIANA</t>
  </si>
  <si>
    <t>CARPANESE</t>
  </si>
  <si>
    <t>TOTI</t>
  </si>
  <si>
    <t>RODOLFO</t>
  </si>
  <si>
    <t>RADICIOLI</t>
  </si>
  <si>
    <t>ROBERTO</t>
  </si>
  <si>
    <t>GIORGI</t>
  </si>
  <si>
    <t>PIERGIORGIO</t>
  </si>
  <si>
    <t>SPADA</t>
  </si>
  <si>
    <t>DANIELA</t>
  </si>
  <si>
    <t>GONETTI</t>
  </si>
  <si>
    <t>VITO</t>
  </si>
  <si>
    <t>A.S.D. RUN FOR FUN</t>
  </si>
  <si>
    <t>LUISON</t>
  </si>
  <si>
    <t>GIANLUCA</t>
  </si>
  <si>
    <t>CALAROTA</t>
  </si>
  <si>
    <t>MICHELE MATIA</t>
  </si>
  <si>
    <t>CARNELLO</t>
  </si>
  <si>
    <t>DENIS</t>
  </si>
  <si>
    <t>MAURIZI</t>
  </si>
  <si>
    <t>SIMONETTA</t>
  </si>
  <si>
    <t>W_H55</t>
  </si>
  <si>
    <t>MAGNI</t>
  </si>
  <si>
    <t>CARLO</t>
  </si>
  <si>
    <t>UISP ROMA</t>
  </si>
  <si>
    <t>MASTRANTONI</t>
  </si>
  <si>
    <t>CUGINI</t>
  </si>
  <si>
    <t>ANTONELLA</t>
  </si>
  <si>
    <t>ANTONELLI</t>
  </si>
  <si>
    <t>GIULIETTA</t>
  </si>
  <si>
    <t>BONANNI</t>
  </si>
  <si>
    <t>NAZZARENO</t>
  </si>
  <si>
    <t>PERCOCO</t>
  </si>
  <si>
    <t>DE MARZI</t>
  </si>
  <si>
    <t>FARINA</t>
  </si>
  <si>
    <t>M_M70</t>
  </si>
  <si>
    <t>A.S.D. ATLETICA LATINA</t>
  </si>
  <si>
    <t>ONORATI</t>
  </si>
  <si>
    <t>ALDO</t>
  </si>
  <si>
    <t>VERONESE</t>
  </si>
  <si>
    <t>GRUMELLI</t>
  </si>
  <si>
    <t>PIERO</t>
  </si>
  <si>
    <t>FIDAL RUNCARD</t>
  </si>
  <si>
    <t>NARDI</t>
  </si>
  <si>
    <t>AGOSTINO</t>
  </si>
  <si>
    <t>FINESTRA</t>
  </si>
  <si>
    <t>OLIM PALUS LATINA</t>
  </si>
  <si>
    <t>COLANGELI</t>
  </si>
  <si>
    <t>GABRIEL</t>
  </si>
  <si>
    <t>ELEONORA</t>
  </si>
  <si>
    <t>GAVILLUCCI</t>
  </si>
  <si>
    <t>SCIUNZI</t>
  </si>
  <si>
    <t>M_N75</t>
  </si>
  <si>
    <t>MAROZZINI</t>
  </si>
  <si>
    <t>CUCCARO</t>
  </si>
  <si>
    <t>MARIA</t>
  </si>
  <si>
    <t>GIANSANTI</t>
  </si>
  <si>
    <t>COCO</t>
  </si>
  <si>
    <t>FRANCESCA</t>
  </si>
  <si>
    <t>MICHELI</t>
  </si>
  <si>
    <t>FABRIZIO</t>
  </si>
  <si>
    <t>BEATRICE</t>
  </si>
  <si>
    <t>CALICIOTTI</t>
  </si>
  <si>
    <t>FRANCA</t>
  </si>
  <si>
    <t>IAGNOCCO</t>
  </si>
  <si>
    <t>MASSIMILIANO</t>
  </si>
  <si>
    <t>RICCI</t>
  </si>
  <si>
    <t>GIULIA</t>
  </si>
  <si>
    <t>W_C30</t>
  </si>
  <si>
    <t>SPEROTTO</t>
  </si>
  <si>
    <t>ORNELLA</t>
  </si>
  <si>
    <t>W_G50</t>
  </si>
  <si>
    <t>DI FILIPPO</t>
  </si>
  <si>
    <t>ANGELA</t>
  </si>
  <si>
    <t>PONTECORVI</t>
  </si>
  <si>
    <t>ALESSIA</t>
  </si>
  <si>
    <t>ARCAI CHIRRA</t>
  </si>
  <si>
    <t>ADALBERTO</t>
  </si>
  <si>
    <t>FORCHIA</t>
  </si>
  <si>
    <t>NICOLA</t>
  </si>
  <si>
    <t>BRIGNONE</t>
  </si>
  <si>
    <t>NOVELLO</t>
  </si>
  <si>
    <t>RACHELE</t>
  </si>
  <si>
    <t>CAFIERO</t>
  </si>
  <si>
    <t>EUGENIO</t>
  </si>
  <si>
    <t>CRISTIANI</t>
  </si>
  <si>
    <t>W_I60</t>
  </si>
  <si>
    <t>TOMASSINI</t>
  </si>
  <si>
    <t>FANTOZZI</t>
  </si>
  <si>
    <t>DELIA</t>
  </si>
  <si>
    <t>MANZOLI</t>
  </si>
  <si>
    <t>ROBERTA</t>
  </si>
  <si>
    <t>NAIMO</t>
  </si>
  <si>
    <t>Latina (LT) Italia</t>
  </si>
  <si>
    <t>1ª edizione</t>
  </si>
  <si>
    <t>Trofeo Carrefour Market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</si>
</sst>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7" borderId="23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7" borderId="44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21" fontId="25" fillId="0" borderId="36" xfId="0" applyNumberFormat="1" applyFont="1" applyFill="1" applyBorder="1" applyAlignment="1" quotePrefix="1">
      <alignment horizontal="center" vertical="center"/>
    </xf>
    <xf numFmtId="0" fontId="25" fillId="0" borderId="39" xfId="0" applyFont="1" applyFill="1" applyBorder="1" applyAlignment="1">
      <alignment horizontal="left" vertical="center"/>
    </xf>
    <xf numFmtId="21" fontId="25" fillId="0" borderId="39" xfId="0" applyNumberFormat="1" applyFont="1" applyFill="1" applyBorder="1" applyAlignment="1" quotePrefix="1">
      <alignment horizontal="center" vertical="center"/>
    </xf>
    <xf numFmtId="0" fontId="51" fillId="57" borderId="35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left" vertical="center"/>
    </xf>
    <xf numFmtId="0" fontId="51" fillId="57" borderId="36" xfId="0" applyFont="1" applyFill="1" applyBorder="1" applyAlignment="1">
      <alignment horizontal="center" vertical="center"/>
    </xf>
    <xf numFmtId="21" fontId="51" fillId="57" borderId="36" xfId="0" applyNumberFormat="1" applyFont="1" applyFill="1" applyBorder="1" applyAlignment="1">
      <alignment horizontal="center" vertical="center"/>
    </xf>
    <xf numFmtId="21" fontId="51" fillId="57" borderId="37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8" t="s">
        <v>447</v>
      </c>
      <c r="B1" s="49"/>
      <c r="C1" s="49"/>
      <c r="D1" s="49"/>
      <c r="E1" s="49"/>
      <c r="F1" s="49"/>
      <c r="G1" s="49"/>
      <c r="H1" s="49"/>
      <c r="I1" s="50"/>
    </row>
    <row r="2" spans="1:9" ht="24" customHeight="1">
      <c r="A2" s="51" t="s">
        <v>446</v>
      </c>
      <c r="B2" s="52"/>
      <c r="C2" s="52"/>
      <c r="D2" s="52"/>
      <c r="E2" s="52"/>
      <c r="F2" s="52"/>
      <c r="G2" s="52"/>
      <c r="H2" s="52"/>
      <c r="I2" s="53"/>
    </row>
    <row r="3" spans="1:9" ht="24" customHeight="1">
      <c r="A3" s="38"/>
      <c r="B3" s="14" t="s">
        <v>445</v>
      </c>
      <c r="C3" s="14"/>
      <c r="D3" s="15"/>
      <c r="E3" s="14" t="s">
        <v>161</v>
      </c>
      <c r="F3" s="15"/>
      <c r="G3" s="14"/>
      <c r="H3" s="15" t="s">
        <v>0</v>
      </c>
      <c r="I3" s="16">
        <v>9.5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12</v>
      </c>
      <c r="B5" s="60" t="s">
        <v>162</v>
      </c>
      <c r="C5" s="60" t="s">
        <v>163</v>
      </c>
      <c r="D5" s="8" t="s">
        <v>164</v>
      </c>
      <c r="E5" s="60" t="s">
        <v>165</v>
      </c>
      <c r="F5" s="36">
        <v>0.022150925925925925</v>
      </c>
      <c r="G5" s="8" t="str">
        <f aca="true" t="shared" si="0" ref="G5:G36">TEXT(INT((HOUR(F5)*3600+MINUTE(F5)*60+SECOND(F5))/$I$3/60),"0")&amp;"."&amp;TEXT(MOD((HOUR(F5)*3600+MINUTE(F5)*60+SECOND(F5))/$I$3,60),"00")&amp;"/km"</f>
        <v>3.21/km</v>
      </c>
      <c r="H5" s="36">
        <f aca="true" t="shared" si="1" ref="H5:H36">F5-$F$5</f>
        <v>0</v>
      </c>
      <c r="I5" s="9">
        <f>F5-INDEX($F$5:$F$283,MATCH(D5,$D$5:$D$283,0))</f>
        <v>0</v>
      </c>
    </row>
    <row r="6" spans="1:9" s="3" customFormat="1" ht="18" customHeight="1">
      <c r="A6" s="30" t="s">
        <v>13</v>
      </c>
      <c r="B6" s="61" t="s">
        <v>166</v>
      </c>
      <c r="C6" s="61" t="s">
        <v>167</v>
      </c>
      <c r="D6" s="31" t="s">
        <v>168</v>
      </c>
      <c r="E6" s="61" t="s">
        <v>169</v>
      </c>
      <c r="F6" s="37">
        <v>0.022248726851851853</v>
      </c>
      <c r="G6" s="31" t="str">
        <f t="shared" si="0"/>
        <v>3.22/km</v>
      </c>
      <c r="H6" s="37">
        <f t="shared" si="1"/>
        <v>9.780092592592826E-05</v>
      </c>
      <c r="I6" s="32">
        <f>F6-INDEX($F$5:$F$283,MATCH(D6,$D$5:$D$283,0))</f>
        <v>0</v>
      </c>
    </row>
    <row r="7" spans="1:9" s="3" customFormat="1" ht="18" customHeight="1">
      <c r="A7" s="30" t="s">
        <v>14</v>
      </c>
      <c r="B7" s="61" t="s">
        <v>170</v>
      </c>
      <c r="C7" s="61" t="s">
        <v>171</v>
      </c>
      <c r="D7" s="31" t="s">
        <v>168</v>
      </c>
      <c r="E7" s="61" t="s">
        <v>172</v>
      </c>
      <c r="F7" s="37">
        <v>0.022318634259259257</v>
      </c>
      <c r="G7" s="31" t="str">
        <f t="shared" si="0"/>
        <v>3.23/km</v>
      </c>
      <c r="H7" s="37">
        <f t="shared" si="1"/>
        <v>0.0001677083333333322</v>
      </c>
      <c r="I7" s="32">
        <f>F7-INDEX($F$5:$F$283,MATCH(D7,$D$5:$D$283,0))</f>
        <v>6.990740740740395E-05</v>
      </c>
    </row>
    <row r="8" spans="1:9" s="3" customFormat="1" ht="18" customHeight="1">
      <c r="A8" s="30" t="s">
        <v>15</v>
      </c>
      <c r="B8" s="61" t="s">
        <v>173</v>
      </c>
      <c r="C8" s="61" t="s">
        <v>174</v>
      </c>
      <c r="D8" s="31" t="s">
        <v>175</v>
      </c>
      <c r="E8" s="61" t="s">
        <v>176</v>
      </c>
      <c r="F8" s="37">
        <v>0.022988425925925926</v>
      </c>
      <c r="G8" s="31" t="str">
        <f t="shared" si="0"/>
        <v>3.29/km</v>
      </c>
      <c r="H8" s="37">
        <f t="shared" si="1"/>
        <v>0.0008375000000000014</v>
      </c>
      <c r="I8" s="32">
        <f>F8-INDEX($F$5:$F$283,MATCH(D8,$D$5:$D$283,0))</f>
        <v>0</v>
      </c>
    </row>
    <row r="9" spans="1:9" s="3" customFormat="1" ht="18" customHeight="1">
      <c r="A9" s="30" t="s">
        <v>16</v>
      </c>
      <c r="B9" s="61" t="s">
        <v>177</v>
      </c>
      <c r="C9" s="61" t="s">
        <v>178</v>
      </c>
      <c r="D9" s="31" t="s">
        <v>179</v>
      </c>
      <c r="E9" s="61" t="s">
        <v>180</v>
      </c>
      <c r="F9" s="37">
        <v>0.02308923611111111</v>
      </c>
      <c r="G9" s="31" t="str">
        <f t="shared" si="0"/>
        <v>3.30/km</v>
      </c>
      <c r="H9" s="37">
        <f t="shared" si="1"/>
        <v>0.0009383101851851844</v>
      </c>
      <c r="I9" s="32">
        <f>F9-INDEX($F$5:$F$283,MATCH(D9,$D$5:$D$283,0))</f>
        <v>0</v>
      </c>
    </row>
    <row r="10" spans="1:9" s="3" customFormat="1" ht="18" customHeight="1">
      <c r="A10" s="30" t="s">
        <v>17</v>
      </c>
      <c r="B10" s="61" t="s">
        <v>181</v>
      </c>
      <c r="C10" s="61" t="s">
        <v>182</v>
      </c>
      <c r="D10" s="31" t="s">
        <v>179</v>
      </c>
      <c r="E10" s="61" t="s">
        <v>183</v>
      </c>
      <c r="F10" s="37">
        <v>0.02344131944444444</v>
      </c>
      <c r="G10" s="31" t="str">
        <f t="shared" si="0"/>
        <v>3.33/km</v>
      </c>
      <c r="H10" s="37">
        <f t="shared" si="1"/>
        <v>0.001290393518518517</v>
      </c>
      <c r="I10" s="32">
        <f>F10-INDEX($F$5:$F$283,MATCH(D10,$D$5:$D$283,0))</f>
        <v>0.0003520833333333327</v>
      </c>
    </row>
    <row r="11" spans="1:9" s="3" customFormat="1" ht="18" customHeight="1">
      <c r="A11" s="30" t="s">
        <v>18</v>
      </c>
      <c r="B11" s="61" t="s">
        <v>184</v>
      </c>
      <c r="C11" s="61" t="s">
        <v>185</v>
      </c>
      <c r="D11" s="31" t="s">
        <v>168</v>
      </c>
      <c r="E11" s="61" t="s">
        <v>186</v>
      </c>
      <c r="F11" s="37">
        <v>0.024026620370370372</v>
      </c>
      <c r="G11" s="31" t="str">
        <f t="shared" si="0"/>
        <v>3.39/km</v>
      </c>
      <c r="H11" s="37">
        <f t="shared" si="1"/>
        <v>0.0018756944444444472</v>
      </c>
      <c r="I11" s="32">
        <f>F11-INDEX($F$5:$F$283,MATCH(D11,$D$5:$D$283,0))</f>
        <v>0.001777893518518519</v>
      </c>
    </row>
    <row r="12" spans="1:9" s="3" customFormat="1" ht="18" customHeight="1">
      <c r="A12" s="30" t="s">
        <v>19</v>
      </c>
      <c r="B12" s="61" t="s">
        <v>187</v>
      </c>
      <c r="C12" s="61" t="s">
        <v>188</v>
      </c>
      <c r="D12" s="31" t="s">
        <v>189</v>
      </c>
      <c r="E12" s="61" t="s">
        <v>190</v>
      </c>
      <c r="F12" s="37">
        <v>0.02414351851851852</v>
      </c>
      <c r="G12" s="31" t="str">
        <f t="shared" si="0"/>
        <v>3.40/km</v>
      </c>
      <c r="H12" s="37">
        <f t="shared" si="1"/>
        <v>0.0019925925925925944</v>
      </c>
      <c r="I12" s="32">
        <f>F12-INDEX($F$5:$F$283,MATCH(D12,$D$5:$D$283,0))</f>
        <v>0</v>
      </c>
    </row>
    <row r="13" spans="1:9" s="3" customFormat="1" ht="18" customHeight="1">
      <c r="A13" s="30" t="s">
        <v>20</v>
      </c>
      <c r="B13" s="61" t="s">
        <v>191</v>
      </c>
      <c r="C13" s="61" t="s">
        <v>192</v>
      </c>
      <c r="D13" s="31" t="s">
        <v>189</v>
      </c>
      <c r="E13" s="61" t="s">
        <v>165</v>
      </c>
      <c r="F13" s="37">
        <v>0.02418263888888889</v>
      </c>
      <c r="G13" s="31" t="str">
        <f t="shared" si="0"/>
        <v>3.40/km</v>
      </c>
      <c r="H13" s="37">
        <f t="shared" si="1"/>
        <v>0.0020317129629629643</v>
      </c>
      <c r="I13" s="32">
        <f>F13-INDEX($F$5:$F$283,MATCH(D13,$D$5:$D$283,0))</f>
        <v>3.912037037036992E-05</v>
      </c>
    </row>
    <row r="14" spans="1:9" s="3" customFormat="1" ht="18" customHeight="1">
      <c r="A14" s="30" t="s">
        <v>21</v>
      </c>
      <c r="B14" s="61" t="s">
        <v>193</v>
      </c>
      <c r="C14" s="61" t="s">
        <v>194</v>
      </c>
      <c r="D14" s="31" t="s">
        <v>195</v>
      </c>
      <c r="E14" s="61" t="s">
        <v>165</v>
      </c>
      <c r="F14" s="37">
        <v>0.024260648148148146</v>
      </c>
      <c r="G14" s="31" t="str">
        <f t="shared" si="0"/>
        <v>3.41/km</v>
      </c>
      <c r="H14" s="37">
        <f t="shared" si="1"/>
        <v>0.002109722222222221</v>
      </c>
      <c r="I14" s="32">
        <f>F14-INDEX($F$5:$F$283,MATCH(D14,$D$5:$D$283,0))</f>
        <v>0</v>
      </c>
    </row>
    <row r="15" spans="1:9" s="3" customFormat="1" ht="18" customHeight="1">
      <c r="A15" s="30" t="s">
        <v>22</v>
      </c>
      <c r="B15" s="61" t="s">
        <v>196</v>
      </c>
      <c r="C15" s="61" t="s">
        <v>197</v>
      </c>
      <c r="D15" s="31" t="s">
        <v>175</v>
      </c>
      <c r="E15" s="61" t="s">
        <v>198</v>
      </c>
      <c r="F15" s="37">
        <v>0.024550578703703706</v>
      </c>
      <c r="G15" s="31" t="str">
        <f t="shared" si="0"/>
        <v>3.43/km</v>
      </c>
      <c r="H15" s="37">
        <f t="shared" si="1"/>
        <v>0.002399652777777782</v>
      </c>
      <c r="I15" s="32">
        <f>F15-INDEX($F$5:$F$283,MATCH(D15,$D$5:$D$283,0))</f>
        <v>0.0015621527777777804</v>
      </c>
    </row>
    <row r="16" spans="1:9" s="3" customFormat="1" ht="18" customHeight="1">
      <c r="A16" s="30" t="s">
        <v>23</v>
      </c>
      <c r="B16" s="61" t="s">
        <v>199</v>
      </c>
      <c r="C16" s="61" t="s">
        <v>200</v>
      </c>
      <c r="D16" s="31" t="s">
        <v>164</v>
      </c>
      <c r="E16" s="61" t="s">
        <v>201</v>
      </c>
      <c r="F16" s="37">
        <v>0.024859375</v>
      </c>
      <c r="G16" s="31" t="str">
        <f t="shared" si="0"/>
        <v>3.46/km</v>
      </c>
      <c r="H16" s="37">
        <f t="shared" si="1"/>
        <v>0.002708449074074075</v>
      </c>
      <c r="I16" s="32">
        <f>F16-INDEX($F$5:$F$283,MATCH(D16,$D$5:$D$283,0))</f>
        <v>0.002708449074074075</v>
      </c>
    </row>
    <row r="17" spans="1:9" s="3" customFormat="1" ht="18" customHeight="1">
      <c r="A17" s="30" t="s">
        <v>24</v>
      </c>
      <c r="B17" s="61" t="s">
        <v>202</v>
      </c>
      <c r="C17" s="61" t="s">
        <v>203</v>
      </c>
      <c r="D17" s="31" t="s">
        <v>168</v>
      </c>
      <c r="E17" s="61" t="s">
        <v>165</v>
      </c>
      <c r="F17" s="37">
        <v>0.02533136574074074</v>
      </c>
      <c r="G17" s="31" t="str">
        <f t="shared" si="0"/>
        <v>3.50/km</v>
      </c>
      <c r="H17" s="37">
        <f t="shared" si="1"/>
        <v>0.0031804398148148165</v>
      </c>
      <c r="I17" s="32">
        <f>F17-INDEX($F$5:$F$283,MATCH(D17,$D$5:$D$283,0))</f>
        <v>0.0030826388888888882</v>
      </c>
    </row>
    <row r="18" spans="1:9" s="3" customFormat="1" ht="18" customHeight="1">
      <c r="A18" s="30" t="s">
        <v>25</v>
      </c>
      <c r="B18" s="61" t="s">
        <v>204</v>
      </c>
      <c r="C18" s="61" t="s">
        <v>205</v>
      </c>
      <c r="D18" s="31" t="s">
        <v>175</v>
      </c>
      <c r="E18" s="61" t="s">
        <v>186</v>
      </c>
      <c r="F18" s="37">
        <v>0.025334953703703703</v>
      </c>
      <c r="G18" s="31" t="str">
        <f t="shared" si="0"/>
        <v>3.50/km</v>
      </c>
      <c r="H18" s="37">
        <f t="shared" si="1"/>
        <v>0.0031840277777777787</v>
      </c>
      <c r="I18" s="32">
        <f>F18-INDEX($F$5:$F$283,MATCH(D18,$D$5:$D$283,0))</f>
        <v>0.0023465277777777772</v>
      </c>
    </row>
    <row r="19" spans="1:9" s="3" customFormat="1" ht="18" customHeight="1">
      <c r="A19" s="30" t="s">
        <v>26</v>
      </c>
      <c r="B19" s="61" t="s">
        <v>206</v>
      </c>
      <c r="C19" s="61" t="s">
        <v>207</v>
      </c>
      <c r="D19" s="31" t="s">
        <v>175</v>
      </c>
      <c r="E19" s="61" t="s">
        <v>208</v>
      </c>
      <c r="F19" s="37">
        <v>0.025340046296296295</v>
      </c>
      <c r="G19" s="31" t="str">
        <f t="shared" si="0"/>
        <v>3.50/km</v>
      </c>
      <c r="H19" s="37">
        <f t="shared" si="1"/>
        <v>0.00318912037037037</v>
      </c>
      <c r="I19" s="32">
        <f>F19-INDEX($F$5:$F$283,MATCH(D19,$D$5:$D$283,0))</f>
        <v>0.0023516203703703685</v>
      </c>
    </row>
    <row r="20" spans="1:9" s="3" customFormat="1" ht="18" customHeight="1">
      <c r="A20" s="30" t="s">
        <v>27</v>
      </c>
      <c r="B20" s="61" t="s">
        <v>209</v>
      </c>
      <c r="C20" s="61" t="s">
        <v>188</v>
      </c>
      <c r="D20" s="31" t="s">
        <v>175</v>
      </c>
      <c r="E20" s="61" t="s">
        <v>210</v>
      </c>
      <c r="F20" s="37">
        <v>0.025341666666666665</v>
      </c>
      <c r="G20" s="31" t="str">
        <f t="shared" si="0"/>
        <v>3.51/km</v>
      </c>
      <c r="H20" s="37">
        <f t="shared" si="1"/>
        <v>0.0031907407407407405</v>
      </c>
      <c r="I20" s="32">
        <f>F20-INDEX($F$5:$F$283,MATCH(D20,$D$5:$D$283,0))</f>
        <v>0.002353240740740739</v>
      </c>
    </row>
    <row r="21" spans="1:9" ht="18" customHeight="1">
      <c r="A21" s="30" t="s">
        <v>28</v>
      </c>
      <c r="B21" s="61" t="s">
        <v>211</v>
      </c>
      <c r="C21" s="61" t="s">
        <v>171</v>
      </c>
      <c r="D21" s="31" t="s">
        <v>189</v>
      </c>
      <c r="E21" s="61" t="s">
        <v>212</v>
      </c>
      <c r="F21" s="37">
        <v>0.02544652777777778</v>
      </c>
      <c r="G21" s="31" t="str">
        <f t="shared" si="0"/>
        <v>3.51/km</v>
      </c>
      <c r="H21" s="37">
        <f t="shared" si="1"/>
        <v>0.003295601851851855</v>
      </c>
      <c r="I21" s="32">
        <f>F21-INDEX($F$5:$F$283,MATCH(D21,$D$5:$D$283,0))</f>
        <v>0.0013030092592592607</v>
      </c>
    </row>
    <row r="22" spans="1:9" ht="18" customHeight="1">
      <c r="A22" s="30" t="s">
        <v>29</v>
      </c>
      <c r="B22" s="61" t="s">
        <v>213</v>
      </c>
      <c r="C22" s="61" t="s">
        <v>214</v>
      </c>
      <c r="D22" s="31" t="s">
        <v>195</v>
      </c>
      <c r="E22" s="61" t="s">
        <v>165</v>
      </c>
      <c r="F22" s="37">
        <v>0.025510648148148154</v>
      </c>
      <c r="G22" s="31" t="str">
        <f t="shared" si="0"/>
        <v>3.52/km</v>
      </c>
      <c r="H22" s="37">
        <f t="shared" si="1"/>
        <v>0.003359722222222229</v>
      </c>
      <c r="I22" s="32">
        <f>F22-INDEX($F$5:$F$283,MATCH(D22,$D$5:$D$283,0))</f>
        <v>0.001250000000000008</v>
      </c>
    </row>
    <row r="23" spans="1:9" ht="18" customHeight="1">
      <c r="A23" s="30" t="s">
        <v>30</v>
      </c>
      <c r="B23" s="61" t="s">
        <v>215</v>
      </c>
      <c r="C23" s="61" t="s">
        <v>200</v>
      </c>
      <c r="D23" s="31" t="s">
        <v>195</v>
      </c>
      <c r="E23" s="61" t="s">
        <v>165</v>
      </c>
      <c r="F23" s="37">
        <v>0.02551851851851852</v>
      </c>
      <c r="G23" s="31" t="str">
        <f t="shared" si="0"/>
        <v>3.52/km</v>
      </c>
      <c r="H23" s="37">
        <f t="shared" si="1"/>
        <v>0.0033675925925925956</v>
      </c>
      <c r="I23" s="32">
        <f>F23-INDEX($F$5:$F$283,MATCH(D23,$D$5:$D$283,0))</f>
        <v>0.0012578703703703745</v>
      </c>
    </row>
    <row r="24" spans="1:9" ht="18" customHeight="1">
      <c r="A24" s="30" t="s">
        <v>31</v>
      </c>
      <c r="B24" s="61" t="s">
        <v>216</v>
      </c>
      <c r="C24" s="61" t="s">
        <v>217</v>
      </c>
      <c r="D24" s="31" t="s">
        <v>189</v>
      </c>
      <c r="E24" s="61" t="s">
        <v>186</v>
      </c>
      <c r="F24" s="37">
        <v>0.02553368055555556</v>
      </c>
      <c r="G24" s="31" t="str">
        <f t="shared" si="0"/>
        <v>3.52/km</v>
      </c>
      <c r="H24" s="37">
        <f t="shared" si="1"/>
        <v>0.003382754629629635</v>
      </c>
      <c r="I24" s="32">
        <f>F24-INDEX($F$5:$F$283,MATCH(D24,$D$5:$D$283,0))</f>
        <v>0.0013901620370370404</v>
      </c>
    </row>
    <row r="25" spans="1:9" ht="18" customHeight="1">
      <c r="A25" s="30" t="s">
        <v>32</v>
      </c>
      <c r="B25" s="61" t="s">
        <v>218</v>
      </c>
      <c r="C25" s="61" t="s">
        <v>219</v>
      </c>
      <c r="D25" s="31" t="s">
        <v>195</v>
      </c>
      <c r="E25" s="61" t="s">
        <v>165</v>
      </c>
      <c r="F25" s="37">
        <v>0.02594247685185185</v>
      </c>
      <c r="G25" s="31" t="str">
        <f t="shared" si="0"/>
        <v>3.56/km</v>
      </c>
      <c r="H25" s="37">
        <f t="shared" si="1"/>
        <v>0.003791550925925924</v>
      </c>
      <c r="I25" s="32">
        <f>F25-INDEX($F$5:$F$283,MATCH(D25,$D$5:$D$283,0))</f>
        <v>0.0016818287037037027</v>
      </c>
    </row>
    <row r="26" spans="1:9" ht="18" customHeight="1">
      <c r="A26" s="65" t="s">
        <v>33</v>
      </c>
      <c r="B26" s="66" t="s">
        <v>220</v>
      </c>
      <c r="C26" s="66" t="s">
        <v>221</v>
      </c>
      <c r="D26" s="67" t="s">
        <v>222</v>
      </c>
      <c r="E26" s="66" t="s">
        <v>159</v>
      </c>
      <c r="F26" s="68">
        <v>0.026002546296296294</v>
      </c>
      <c r="G26" s="67" t="str">
        <f t="shared" si="0"/>
        <v>3.57/km</v>
      </c>
      <c r="H26" s="68">
        <f t="shared" si="1"/>
        <v>0.00385162037037037</v>
      </c>
      <c r="I26" s="69">
        <f>F26-INDEX($F$5:$F$283,MATCH(D26,$D$5:$D$283,0))</f>
        <v>0</v>
      </c>
    </row>
    <row r="27" spans="1:9" ht="18" customHeight="1">
      <c r="A27" s="30" t="s">
        <v>34</v>
      </c>
      <c r="B27" s="61" t="s">
        <v>223</v>
      </c>
      <c r="C27" s="61" t="s">
        <v>224</v>
      </c>
      <c r="D27" s="31" t="s">
        <v>222</v>
      </c>
      <c r="E27" s="61" t="s">
        <v>225</v>
      </c>
      <c r="F27" s="37">
        <v>0.026021527777777775</v>
      </c>
      <c r="G27" s="31" t="str">
        <f t="shared" si="0"/>
        <v>3.57/km</v>
      </c>
      <c r="H27" s="37">
        <f t="shared" si="1"/>
        <v>0.0038706018518518508</v>
      </c>
      <c r="I27" s="32">
        <f>F27-INDEX($F$5:$F$283,MATCH(D27,$D$5:$D$283,0))</f>
        <v>1.8981481481480933E-05</v>
      </c>
    </row>
    <row r="28" spans="1:9" ht="18" customHeight="1">
      <c r="A28" s="30" t="s">
        <v>35</v>
      </c>
      <c r="B28" s="61" t="s">
        <v>226</v>
      </c>
      <c r="C28" s="61" t="s">
        <v>227</v>
      </c>
      <c r="D28" s="31" t="s">
        <v>179</v>
      </c>
      <c r="E28" s="61" t="s">
        <v>228</v>
      </c>
      <c r="F28" s="37">
        <v>0.026033796296296294</v>
      </c>
      <c r="G28" s="31" t="str">
        <f t="shared" si="0"/>
        <v>3.57/km</v>
      </c>
      <c r="H28" s="37">
        <f t="shared" si="1"/>
        <v>0.00388287037037037</v>
      </c>
      <c r="I28" s="32">
        <f>F28-INDEX($F$5:$F$283,MATCH(D28,$D$5:$D$283,0))</f>
        <v>0.0029445601851851855</v>
      </c>
    </row>
    <row r="29" spans="1:9" ht="18" customHeight="1">
      <c r="A29" s="30" t="s">
        <v>36</v>
      </c>
      <c r="B29" s="61" t="s">
        <v>229</v>
      </c>
      <c r="C29" s="61" t="s">
        <v>230</v>
      </c>
      <c r="D29" s="31" t="s">
        <v>195</v>
      </c>
      <c r="E29" s="61" t="s">
        <v>165</v>
      </c>
      <c r="F29" s="37">
        <v>0.026079861111111113</v>
      </c>
      <c r="G29" s="31" t="str">
        <f t="shared" si="0"/>
        <v>3.57/km</v>
      </c>
      <c r="H29" s="37">
        <f t="shared" si="1"/>
        <v>0.003928935185185188</v>
      </c>
      <c r="I29" s="32">
        <f>F29-INDEX($F$5:$F$283,MATCH(D29,$D$5:$D$283,0))</f>
        <v>0.001819212962962967</v>
      </c>
    </row>
    <row r="30" spans="1:9" ht="18" customHeight="1">
      <c r="A30" s="30" t="s">
        <v>37</v>
      </c>
      <c r="B30" s="61" t="s">
        <v>231</v>
      </c>
      <c r="C30" s="61" t="s">
        <v>232</v>
      </c>
      <c r="D30" s="31" t="s">
        <v>179</v>
      </c>
      <c r="E30" s="61" t="s">
        <v>212</v>
      </c>
      <c r="F30" s="37">
        <v>0.02608912037037037</v>
      </c>
      <c r="G30" s="31" t="str">
        <f t="shared" si="0"/>
        <v>3.57/km</v>
      </c>
      <c r="H30" s="37">
        <f t="shared" si="1"/>
        <v>0.0039381944444444456</v>
      </c>
      <c r="I30" s="32">
        <f>F30-INDEX($F$5:$F$283,MATCH(D30,$D$5:$D$283,0))</f>
        <v>0.002999884259259261</v>
      </c>
    </row>
    <row r="31" spans="1:9" ht="18" customHeight="1">
      <c r="A31" s="30" t="s">
        <v>38</v>
      </c>
      <c r="B31" s="61" t="s">
        <v>233</v>
      </c>
      <c r="C31" s="61" t="s">
        <v>234</v>
      </c>
      <c r="D31" s="31" t="s">
        <v>189</v>
      </c>
      <c r="E31" s="61" t="s">
        <v>235</v>
      </c>
      <c r="F31" s="37">
        <v>0.026401967592592595</v>
      </c>
      <c r="G31" s="31" t="str">
        <f t="shared" si="0"/>
        <v>4.00/km</v>
      </c>
      <c r="H31" s="37">
        <f t="shared" si="1"/>
        <v>0.00425104166666667</v>
      </c>
      <c r="I31" s="32">
        <f>F31-INDEX($F$5:$F$283,MATCH(D31,$D$5:$D$283,0))</f>
        <v>0.002258449074074076</v>
      </c>
    </row>
    <row r="32" spans="1:9" ht="18" customHeight="1">
      <c r="A32" s="30" t="s">
        <v>39</v>
      </c>
      <c r="B32" s="61" t="s">
        <v>236</v>
      </c>
      <c r="C32" s="61" t="s">
        <v>237</v>
      </c>
      <c r="D32" s="31" t="s">
        <v>175</v>
      </c>
      <c r="E32" s="61" t="s">
        <v>165</v>
      </c>
      <c r="F32" s="37">
        <v>0.026481134259259256</v>
      </c>
      <c r="G32" s="31" t="str">
        <f t="shared" si="0"/>
        <v>4.01/km</v>
      </c>
      <c r="H32" s="37">
        <f t="shared" si="1"/>
        <v>0.004330208333333332</v>
      </c>
      <c r="I32" s="32">
        <f>F32-INDEX($F$5:$F$283,MATCH(D32,$D$5:$D$283,0))</f>
        <v>0.0034927083333333303</v>
      </c>
    </row>
    <row r="33" spans="1:9" ht="18" customHeight="1">
      <c r="A33" s="30" t="s">
        <v>40</v>
      </c>
      <c r="B33" s="61" t="s">
        <v>238</v>
      </c>
      <c r="C33" s="61" t="s">
        <v>203</v>
      </c>
      <c r="D33" s="31" t="s">
        <v>239</v>
      </c>
      <c r="E33" s="61" t="s">
        <v>240</v>
      </c>
      <c r="F33" s="37">
        <v>0.026540624999999998</v>
      </c>
      <c r="G33" s="31" t="str">
        <f t="shared" si="0"/>
        <v>4.01/km</v>
      </c>
      <c r="H33" s="37">
        <f t="shared" si="1"/>
        <v>0.004389699074074074</v>
      </c>
      <c r="I33" s="32">
        <f>F33-INDEX($F$5:$F$283,MATCH(D33,$D$5:$D$283,0))</f>
        <v>0</v>
      </c>
    </row>
    <row r="34" spans="1:9" ht="18" customHeight="1">
      <c r="A34" s="30" t="s">
        <v>41</v>
      </c>
      <c r="B34" s="61" t="s">
        <v>241</v>
      </c>
      <c r="C34" s="61" t="s">
        <v>242</v>
      </c>
      <c r="D34" s="31" t="s">
        <v>243</v>
      </c>
      <c r="E34" s="61" t="s">
        <v>244</v>
      </c>
      <c r="F34" s="37">
        <v>0.02660266203703704</v>
      </c>
      <c r="G34" s="31" t="str">
        <f t="shared" si="0"/>
        <v>4.02/km</v>
      </c>
      <c r="H34" s="37">
        <f t="shared" si="1"/>
        <v>0.004451736111111115</v>
      </c>
      <c r="I34" s="32">
        <f>F34-INDEX($F$5:$F$283,MATCH(D34,$D$5:$D$283,0))</f>
        <v>0</v>
      </c>
    </row>
    <row r="35" spans="1:9" ht="18" customHeight="1">
      <c r="A35" s="30" t="s">
        <v>42</v>
      </c>
      <c r="B35" s="61" t="s">
        <v>245</v>
      </c>
      <c r="C35" s="61" t="s">
        <v>188</v>
      </c>
      <c r="D35" s="31" t="s">
        <v>195</v>
      </c>
      <c r="E35" s="61" t="s">
        <v>225</v>
      </c>
      <c r="F35" s="37">
        <v>0.026633449074074073</v>
      </c>
      <c r="G35" s="31" t="str">
        <f t="shared" si="0"/>
        <v>4.02/km</v>
      </c>
      <c r="H35" s="37">
        <f t="shared" si="1"/>
        <v>0.004482523148148149</v>
      </c>
      <c r="I35" s="32">
        <f>F35-INDEX($F$5:$F$283,MATCH(D35,$D$5:$D$283,0))</f>
        <v>0.0023728009259259275</v>
      </c>
    </row>
    <row r="36" spans="1:9" ht="18" customHeight="1">
      <c r="A36" s="30" t="s">
        <v>43</v>
      </c>
      <c r="B36" s="61" t="s">
        <v>246</v>
      </c>
      <c r="C36" s="61" t="s">
        <v>247</v>
      </c>
      <c r="D36" s="31" t="s">
        <v>195</v>
      </c>
      <c r="E36" s="61" t="s">
        <v>228</v>
      </c>
      <c r="F36" s="37">
        <v>0.026727314814814815</v>
      </c>
      <c r="G36" s="31" t="str">
        <f t="shared" si="0"/>
        <v>4.03/km</v>
      </c>
      <c r="H36" s="37">
        <f t="shared" si="1"/>
        <v>0.00457638888888889</v>
      </c>
      <c r="I36" s="32">
        <f>F36-INDEX($F$5:$F$283,MATCH(D36,$D$5:$D$283,0))</f>
        <v>0.002466666666666669</v>
      </c>
    </row>
    <row r="37" spans="1:9" ht="18" customHeight="1">
      <c r="A37" s="30" t="s">
        <v>44</v>
      </c>
      <c r="B37" s="61" t="s">
        <v>248</v>
      </c>
      <c r="C37" s="61" t="s">
        <v>249</v>
      </c>
      <c r="D37" s="31" t="s">
        <v>195</v>
      </c>
      <c r="E37" s="61" t="s">
        <v>165</v>
      </c>
      <c r="F37" s="37">
        <v>0.026759722222222223</v>
      </c>
      <c r="G37" s="31" t="str">
        <f aca="true" t="shared" si="2" ref="G37:G89">TEXT(INT((HOUR(F37)*3600+MINUTE(F37)*60+SECOND(F37))/$I$3/60),"0")&amp;"."&amp;TEXT(MOD((HOUR(F37)*3600+MINUTE(F37)*60+SECOND(F37))/$I$3,60),"00")&amp;"/km"</f>
        <v>4.03/km</v>
      </c>
      <c r="H37" s="37">
        <f aca="true" t="shared" si="3" ref="H37:H66">F37-$F$5</f>
        <v>0.004608796296296298</v>
      </c>
      <c r="I37" s="32">
        <f>F37-INDEX($F$5:$F$283,MATCH(D37,$D$5:$D$283,0))</f>
        <v>0.002499074074074077</v>
      </c>
    </row>
    <row r="38" spans="1:9" ht="18" customHeight="1">
      <c r="A38" s="30" t="s">
        <v>45</v>
      </c>
      <c r="B38" s="61" t="s">
        <v>250</v>
      </c>
      <c r="C38" s="61" t="s">
        <v>192</v>
      </c>
      <c r="D38" s="31" t="s">
        <v>164</v>
      </c>
      <c r="E38" s="61" t="s">
        <v>228</v>
      </c>
      <c r="F38" s="37">
        <v>0.026785300925925928</v>
      </c>
      <c r="G38" s="31" t="str">
        <f t="shared" si="2"/>
        <v>4.04/km</v>
      </c>
      <c r="H38" s="37">
        <f t="shared" si="3"/>
        <v>0.004634375000000003</v>
      </c>
      <c r="I38" s="32">
        <f>F38-INDEX($F$5:$F$283,MATCH(D38,$D$5:$D$283,0))</f>
        <v>0.004634375000000003</v>
      </c>
    </row>
    <row r="39" spans="1:9" ht="18" customHeight="1">
      <c r="A39" s="30" t="s">
        <v>46</v>
      </c>
      <c r="B39" s="61" t="s">
        <v>229</v>
      </c>
      <c r="C39" s="61" t="s">
        <v>249</v>
      </c>
      <c r="D39" s="31" t="s">
        <v>179</v>
      </c>
      <c r="E39" s="61" t="s">
        <v>186</v>
      </c>
      <c r="F39" s="37">
        <v>0.026818171296296295</v>
      </c>
      <c r="G39" s="31" t="str">
        <f t="shared" si="2"/>
        <v>4.04/km</v>
      </c>
      <c r="H39" s="37">
        <f t="shared" si="3"/>
        <v>0.00466724537037037</v>
      </c>
      <c r="I39" s="32">
        <f>F39-INDEX($F$5:$F$283,MATCH(D39,$D$5:$D$283,0))</f>
        <v>0.003728935185185186</v>
      </c>
    </row>
    <row r="40" spans="1:9" ht="18" customHeight="1">
      <c r="A40" s="30" t="s">
        <v>47</v>
      </c>
      <c r="B40" s="61" t="s">
        <v>251</v>
      </c>
      <c r="C40" s="61" t="s">
        <v>182</v>
      </c>
      <c r="D40" s="31" t="s">
        <v>175</v>
      </c>
      <c r="E40" s="61" t="s">
        <v>225</v>
      </c>
      <c r="F40" s="37">
        <v>0.026869212962962966</v>
      </c>
      <c r="G40" s="31" t="str">
        <f t="shared" si="2"/>
        <v>4.04/km</v>
      </c>
      <c r="H40" s="37">
        <f t="shared" si="3"/>
        <v>0.004718287037037042</v>
      </c>
      <c r="I40" s="32">
        <f>F40-INDEX($F$5:$F$283,MATCH(D40,$D$5:$D$283,0))</f>
        <v>0.0038807870370370402</v>
      </c>
    </row>
    <row r="41" spans="1:9" ht="18" customHeight="1">
      <c r="A41" s="30" t="s">
        <v>48</v>
      </c>
      <c r="B41" s="61" t="s">
        <v>252</v>
      </c>
      <c r="C41" s="61" t="s">
        <v>253</v>
      </c>
      <c r="D41" s="31" t="s">
        <v>175</v>
      </c>
      <c r="E41" s="61" t="s">
        <v>254</v>
      </c>
      <c r="F41" s="37">
        <v>0.027002430555555554</v>
      </c>
      <c r="G41" s="31" t="str">
        <f t="shared" si="2"/>
        <v>4.06/km</v>
      </c>
      <c r="H41" s="37">
        <f t="shared" si="3"/>
        <v>0.004851504629629629</v>
      </c>
      <c r="I41" s="32">
        <f>F41-INDEX($F$5:$F$283,MATCH(D41,$D$5:$D$283,0))</f>
        <v>0.004014004629629628</v>
      </c>
    </row>
    <row r="42" spans="1:9" ht="18" customHeight="1">
      <c r="A42" s="30" t="s">
        <v>49</v>
      </c>
      <c r="B42" s="61" t="s">
        <v>255</v>
      </c>
      <c r="C42" s="61" t="s">
        <v>205</v>
      </c>
      <c r="D42" s="31" t="s">
        <v>189</v>
      </c>
      <c r="E42" s="61" t="s">
        <v>183</v>
      </c>
      <c r="F42" s="37">
        <v>0.027110995370370372</v>
      </c>
      <c r="G42" s="31" t="str">
        <f t="shared" si="2"/>
        <v>4.07/km</v>
      </c>
      <c r="H42" s="37">
        <f t="shared" si="3"/>
        <v>0.0049600694444444475</v>
      </c>
      <c r="I42" s="32">
        <f>F42-INDEX($F$5:$F$283,MATCH(D42,$D$5:$D$283,0))</f>
        <v>0.002967476851851853</v>
      </c>
    </row>
    <row r="43" spans="1:9" ht="18" customHeight="1">
      <c r="A43" s="30" t="s">
        <v>50</v>
      </c>
      <c r="B43" s="61" t="s">
        <v>256</v>
      </c>
      <c r="C43" s="61" t="s">
        <v>257</v>
      </c>
      <c r="D43" s="31" t="s">
        <v>179</v>
      </c>
      <c r="E43" s="61" t="s">
        <v>240</v>
      </c>
      <c r="F43" s="37">
        <v>0.02714791666666667</v>
      </c>
      <c r="G43" s="31" t="str">
        <f t="shared" si="2"/>
        <v>4.07/km</v>
      </c>
      <c r="H43" s="37">
        <f t="shared" si="3"/>
        <v>0.004996990740740746</v>
      </c>
      <c r="I43" s="32">
        <f>F43-INDEX($F$5:$F$283,MATCH(D43,$D$5:$D$283,0))</f>
        <v>0.004058680555555562</v>
      </c>
    </row>
    <row r="44" spans="1:9" ht="18" customHeight="1">
      <c r="A44" s="30" t="s">
        <v>51</v>
      </c>
      <c r="B44" s="61" t="s">
        <v>258</v>
      </c>
      <c r="C44" s="61" t="s">
        <v>259</v>
      </c>
      <c r="D44" s="31" t="s">
        <v>195</v>
      </c>
      <c r="E44" s="61" t="s">
        <v>165</v>
      </c>
      <c r="F44" s="37">
        <v>0.027172337962962964</v>
      </c>
      <c r="G44" s="31" t="str">
        <f t="shared" si="2"/>
        <v>4.07/km</v>
      </c>
      <c r="H44" s="37">
        <f t="shared" si="3"/>
        <v>0.0050214120370370395</v>
      </c>
      <c r="I44" s="32">
        <f>F44-INDEX($F$5:$F$283,MATCH(D44,$D$5:$D$283,0))</f>
        <v>0.0029116898148148183</v>
      </c>
    </row>
    <row r="45" spans="1:9" ht="18" customHeight="1">
      <c r="A45" s="30" t="s">
        <v>52</v>
      </c>
      <c r="B45" s="61" t="s">
        <v>260</v>
      </c>
      <c r="C45" s="61" t="s">
        <v>261</v>
      </c>
      <c r="D45" s="31" t="s">
        <v>179</v>
      </c>
      <c r="E45" s="61" t="s">
        <v>190</v>
      </c>
      <c r="F45" s="37">
        <v>0.027208564814814814</v>
      </c>
      <c r="G45" s="31" t="str">
        <f t="shared" si="2"/>
        <v>4.07/km</v>
      </c>
      <c r="H45" s="37">
        <f t="shared" si="3"/>
        <v>0.005057638888888889</v>
      </c>
      <c r="I45" s="32">
        <f>F45-INDEX($F$5:$F$283,MATCH(D45,$D$5:$D$283,0))</f>
        <v>0.004119328703703705</v>
      </c>
    </row>
    <row r="46" spans="1:9" ht="18" customHeight="1">
      <c r="A46" s="30" t="s">
        <v>53</v>
      </c>
      <c r="B46" s="61" t="s">
        <v>262</v>
      </c>
      <c r="C46" s="61" t="s">
        <v>263</v>
      </c>
      <c r="D46" s="31" t="s">
        <v>189</v>
      </c>
      <c r="E46" s="61" t="s">
        <v>264</v>
      </c>
      <c r="F46" s="37">
        <v>0.02729421296296296</v>
      </c>
      <c r="G46" s="31" t="str">
        <f t="shared" si="2"/>
        <v>4.08/km</v>
      </c>
      <c r="H46" s="37">
        <f t="shared" si="3"/>
        <v>0.0051432870370370365</v>
      </c>
      <c r="I46" s="32">
        <f>F46-INDEX($F$5:$F$283,MATCH(D46,$D$5:$D$283,0))</f>
        <v>0.003150694444444442</v>
      </c>
    </row>
    <row r="47" spans="1:9" ht="18" customHeight="1">
      <c r="A47" s="30" t="s">
        <v>54</v>
      </c>
      <c r="B47" s="61" t="s">
        <v>265</v>
      </c>
      <c r="C47" s="61" t="s">
        <v>205</v>
      </c>
      <c r="D47" s="31" t="s">
        <v>175</v>
      </c>
      <c r="E47" s="61" t="s">
        <v>165</v>
      </c>
      <c r="F47" s="37">
        <v>0.027470601851851854</v>
      </c>
      <c r="G47" s="31" t="str">
        <f t="shared" si="2"/>
        <v>4.10/km</v>
      </c>
      <c r="H47" s="37">
        <f t="shared" si="3"/>
        <v>0.005319675925925929</v>
      </c>
      <c r="I47" s="32">
        <f>F47-INDEX($F$5:$F$283,MATCH(D47,$D$5:$D$283,0))</f>
        <v>0.004482175925925928</v>
      </c>
    </row>
    <row r="48" spans="1:9" ht="18" customHeight="1">
      <c r="A48" s="30" t="s">
        <v>55</v>
      </c>
      <c r="B48" s="61" t="s">
        <v>266</v>
      </c>
      <c r="C48" s="61" t="s">
        <v>194</v>
      </c>
      <c r="D48" s="31" t="s">
        <v>175</v>
      </c>
      <c r="E48" s="61" t="s">
        <v>165</v>
      </c>
      <c r="F48" s="37">
        <v>0.027479282407407407</v>
      </c>
      <c r="G48" s="31" t="str">
        <f t="shared" si="2"/>
        <v>4.10/km</v>
      </c>
      <c r="H48" s="37">
        <f t="shared" si="3"/>
        <v>0.0053283564814814825</v>
      </c>
      <c r="I48" s="32">
        <f>F48-INDEX($F$5:$F$283,MATCH(D48,$D$5:$D$283,0))</f>
        <v>0.004490856481481481</v>
      </c>
    </row>
    <row r="49" spans="1:9" ht="18" customHeight="1">
      <c r="A49" s="30" t="s">
        <v>56</v>
      </c>
      <c r="B49" s="61" t="s">
        <v>267</v>
      </c>
      <c r="C49" s="61" t="s">
        <v>268</v>
      </c>
      <c r="D49" s="31" t="s">
        <v>269</v>
      </c>
      <c r="E49" s="61" t="s">
        <v>270</v>
      </c>
      <c r="F49" s="37">
        <v>0.027638310185185186</v>
      </c>
      <c r="G49" s="31" t="str">
        <f t="shared" si="2"/>
        <v>4.11/km</v>
      </c>
      <c r="H49" s="37">
        <f t="shared" si="3"/>
        <v>0.005487384259259261</v>
      </c>
      <c r="I49" s="32">
        <f>F49-INDEX($F$5:$F$283,MATCH(D49,$D$5:$D$283,0))</f>
        <v>0</v>
      </c>
    </row>
    <row r="50" spans="1:9" ht="18" customHeight="1">
      <c r="A50" s="30" t="s">
        <v>57</v>
      </c>
      <c r="B50" s="61" t="s">
        <v>271</v>
      </c>
      <c r="C50" s="61" t="s">
        <v>194</v>
      </c>
      <c r="D50" s="31" t="s">
        <v>175</v>
      </c>
      <c r="E50" s="61" t="s">
        <v>212</v>
      </c>
      <c r="F50" s="37">
        <v>0.027721296296296296</v>
      </c>
      <c r="G50" s="31" t="str">
        <f t="shared" si="2"/>
        <v>4.12/km</v>
      </c>
      <c r="H50" s="37">
        <f t="shared" si="3"/>
        <v>0.005570370370370371</v>
      </c>
      <c r="I50" s="32">
        <f>F50-INDEX($F$5:$F$283,MATCH(D50,$D$5:$D$283,0))</f>
        <v>0.00473287037037037</v>
      </c>
    </row>
    <row r="51" spans="1:9" ht="18" customHeight="1">
      <c r="A51" s="30" t="s">
        <v>58</v>
      </c>
      <c r="B51" s="61" t="s">
        <v>272</v>
      </c>
      <c r="C51" s="61" t="s">
        <v>205</v>
      </c>
      <c r="D51" s="31" t="s">
        <v>195</v>
      </c>
      <c r="E51" s="61" t="s">
        <v>225</v>
      </c>
      <c r="F51" s="37">
        <v>0.02800462962962963</v>
      </c>
      <c r="G51" s="31" t="str">
        <f t="shared" si="2"/>
        <v>4.15/km</v>
      </c>
      <c r="H51" s="37">
        <f t="shared" si="3"/>
        <v>0.005853703703703705</v>
      </c>
      <c r="I51" s="32">
        <f>F51-INDEX($F$5:$F$283,MATCH(D51,$D$5:$D$283,0))</f>
        <v>0.0037439814814814835</v>
      </c>
    </row>
    <row r="52" spans="1:9" ht="18" customHeight="1">
      <c r="A52" s="30" t="s">
        <v>59</v>
      </c>
      <c r="B52" s="61" t="s">
        <v>273</v>
      </c>
      <c r="C52" s="61" t="s">
        <v>197</v>
      </c>
      <c r="D52" s="31" t="s">
        <v>175</v>
      </c>
      <c r="E52" s="61" t="s">
        <v>165</v>
      </c>
      <c r="F52" s="37">
        <v>0.028083217592592594</v>
      </c>
      <c r="G52" s="31" t="str">
        <f t="shared" si="2"/>
        <v>4.15/km</v>
      </c>
      <c r="H52" s="37">
        <f t="shared" si="3"/>
        <v>0.005932291666666669</v>
      </c>
      <c r="I52" s="32">
        <f>F52-INDEX($F$5:$F$283,MATCH(D52,$D$5:$D$283,0))</f>
        <v>0.005094791666666668</v>
      </c>
    </row>
    <row r="53" spans="1:9" ht="18" customHeight="1">
      <c r="A53" s="30" t="s">
        <v>60</v>
      </c>
      <c r="B53" s="61" t="s">
        <v>274</v>
      </c>
      <c r="C53" s="61" t="s">
        <v>275</v>
      </c>
      <c r="D53" s="31" t="s">
        <v>175</v>
      </c>
      <c r="E53" s="61" t="s">
        <v>186</v>
      </c>
      <c r="F53" s="37">
        <v>0.028098842592592595</v>
      </c>
      <c r="G53" s="31" t="str">
        <f t="shared" si="2"/>
        <v>4.16/km</v>
      </c>
      <c r="H53" s="37">
        <f t="shared" si="3"/>
        <v>0.005947916666666671</v>
      </c>
      <c r="I53" s="32">
        <f>F53-INDEX($F$5:$F$283,MATCH(D53,$D$5:$D$283,0))</f>
        <v>0.005110416666666669</v>
      </c>
    </row>
    <row r="54" spans="1:9" ht="18" customHeight="1">
      <c r="A54" s="30" t="s">
        <v>61</v>
      </c>
      <c r="B54" s="61" t="s">
        <v>276</v>
      </c>
      <c r="C54" s="61" t="s">
        <v>203</v>
      </c>
      <c r="D54" s="31" t="s">
        <v>175</v>
      </c>
      <c r="E54" s="61" t="s">
        <v>212</v>
      </c>
      <c r="F54" s="37">
        <v>0.028179050925925927</v>
      </c>
      <c r="G54" s="31" t="str">
        <f t="shared" si="2"/>
        <v>4.16/km</v>
      </c>
      <c r="H54" s="37">
        <f t="shared" si="3"/>
        <v>0.006028125000000002</v>
      </c>
      <c r="I54" s="32">
        <f>F54-INDEX($F$5:$F$283,MATCH(D54,$D$5:$D$283,0))</f>
        <v>0.005190625000000001</v>
      </c>
    </row>
    <row r="55" spans="1:9" ht="18" customHeight="1">
      <c r="A55" s="30" t="s">
        <v>62</v>
      </c>
      <c r="B55" s="61" t="s">
        <v>277</v>
      </c>
      <c r="C55" s="61" t="s">
        <v>249</v>
      </c>
      <c r="D55" s="31" t="s">
        <v>189</v>
      </c>
      <c r="E55" s="61" t="s">
        <v>278</v>
      </c>
      <c r="F55" s="37">
        <v>0.028337615740740743</v>
      </c>
      <c r="G55" s="31" t="str">
        <f t="shared" si="2"/>
        <v>4.18/km</v>
      </c>
      <c r="H55" s="37">
        <f t="shared" si="3"/>
        <v>0.0061866898148148185</v>
      </c>
      <c r="I55" s="32">
        <f>F55-INDEX($F$5:$F$283,MATCH(D55,$D$5:$D$283,0))</f>
        <v>0.004194097222222224</v>
      </c>
    </row>
    <row r="56" spans="1:9" ht="18" customHeight="1">
      <c r="A56" s="30" t="s">
        <v>63</v>
      </c>
      <c r="B56" s="61" t="s">
        <v>279</v>
      </c>
      <c r="C56" s="61" t="s">
        <v>188</v>
      </c>
      <c r="D56" s="31" t="s">
        <v>195</v>
      </c>
      <c r="E56" s="61" t="s">
        <v>225</v>
      </c>
      <c r="F56" s="37">
        <v>0.028359490740740737</v>
      </c>
      <c r="G56" s="31" t="str">
        <f t="shared" si="2"/>
        <v>4.18/km</v>
      </c>
      <c r="H56" s="37">
        <f t="shared" si="3"/>
        <v>0.006208564814814813</v>
      </c>
      <c r="I56" s="32">
        <f>F56-INDEX($F$5:$F$283,MATCH(D56,$D$5:$D$283,0))</f>
        <v>0.004098842592592591</v>
      </c>
    </row>
    <row r="57" spans="1:9" ht="18" customHeight="1">
      <c r="A57" s="30" t="s">
        <v>64</v>
      </c>
      <c r="B57" s="61" t="s">
        <v>255</v>
      </c>
      <c r="C57" s="61" t="s">
        <v>174</v>
      </c>
      <c r="D57" s="31" t="s">
        <v>164</v>
      </c>
      <c r="E57" s="61" t="s">
        <v>225</v>
      </c>
      <c r="F57" s="37">
        <v>0.02836064814814815</v>
      </c>
      <c r="G57" s="31" t="str">
        <f t="shared" si="2"/>
        <v>4.18/km</v>
      </c>
      <c r="H57" s="37">
        <f t="shared" si="3"/>
        <v>0.006209722222222224</v>
      </c>
      <c r="I57" s="32">
        <f>F57-INDEX($F$5:$F$283,MATCH(D57,$D$5:$D$283,0))</f>
        <v>0.006209722222222224</v>
      </c>
    </row>
    <row r="58" spans="1:9" ht="18" customHeight="1">
      <c r="A58" s="30" t="s">
        <v>65</v>
      </c>
      <c r="B58" s="61" t="s">
        <v>280</v>
      </c>
      <c r="C58" s="61" t="s">
        <v>192</v>
      </c>
      <c r="D58" s="31" t="s">
        <v>195</v>
      </c>
      <c r="E58" s="61" t="s">
        <v>212</v>
      </c>
      <c r="F58" s="37">
        <v>0.02839756944444444</v>
      </c>
      <c r="G58" s="31" t="str">
        <f t="shared" si="2"/>
        <v>4.18/km</v>
      </c>
      <c r="H58" s="37">
        <f t="shared" si="3"/>
        <v>0.006246643518518516</v>
      </c>
      <c r="I58" s="32">
        <f>F58-INDEX($F$5:$F$283,MATCH(D58,$D$5:$D$283,0))</f>
        <v>0.004136921296296295</v>
      </c>
    </row>
    <row r="59" spans="1:9" ht="18" customHeight="1">
      <c r="A59" s="30" t="s">
        <v>66</v>
      </c>
      <c r="B59" s="61" t="s">
        <v>281</v>
      </c>
      <c r="C59" s="61" t="s">
        <v>205</v>
      </c>
      <c r="D59" s="31" t="s">
        <v>175</v>
      </c>
      <c r="E59" s="61" t="s">
        <v>111</v>
      </c>
      <c r="F59" s="37">
        <v>0.028427777777777778</v>
      </c>
      <c r="G59" s="31" t="str">
        <f t="shared" si="2"/>
        <v>4.19/km</v>
      </c>
      <c r="H59" s="37">
        <f t="shared" si="3"/>
        <v>0.006276851851851853</v>
      </c>
      <c r="I59" s="32">
        <f>F59-INDEX($F$5:$F$283,MATCH(D59,$D$5:$D$283,0))</f>
        <v>0.0054393518518518515</v>
      </c>
    </row>
    <row r="60" spans="1:9" ht="18" customHeight="1">
      <c r="A60" s="30" t="s">
        <v>67</v>
      </c>
      <c r="B60" s="61" t="s">
        <v>282</v>
      </c>
      <c r="C60" s="61" t="s">
        <v>283</v>
      </c>
      <c r="D60" s="31" t="s">
        <v>239</v>
      </c>
      <c r="E60" s="61" t="s">
        <v>212</v>
      </c>
      <c r="F60" s="37">
        <v>0.028909953703703705</v>
      </c>
      <c r="G60" s="31" t="str">
        <f t="shared" si="2"/>
        <v>4.23/km</v>
      </c>
      <c r="H60" s="37">
        <f t="shared" si="3"/>
        <v>0.0067590277777777805</v>
      </c>
      <c r="I60" s="32">
        <f>F60-INDEX($F$5:$F$283,MATCH(D60,$D$5:$D$283,0))</f>
        <v>0.002369328703703707</v>
      </c>
    </row>
    <row r="61" spans="1:9" ht="18" customHeight="1">
      <c r="A61" s="30" t="s">
        <v>68</v>
      </c>
      <c r="B61" s="61" t="s">
        <v>284</v>
      </c>
      <c r="C61" s="61" t="s">
        <v>263</v>
      </c>
      <c r="D61" s="31" t="s">
        <v>222</v>
      </c>
      <c r="E61" s="61" t="s">
        <v>285</v>
      </c>
      <c r="F61" s="37">
        <v>0.028933449074074077</v>
      </c>
      <c r="G61" s="31" t="str">
        <f t="shared" si="2"/>
        <v>4.23/km</v>
      </c>
      <c r="H61" s="37">
        <f t="shared" si="3"/>
        <v>0.006782523148148152</v>
      </c>
      <c r="I61" s="32">
        <f>F61-INDEX($F$5:$F$283,MATCH(D61,$D$5:$D$283,0))</f>
        <v>0.0029309027777777823</v>
      </c>
    </row>
    <row r="62" spans="1:9" ht="18" customHeight="1">
      <c r="A62" s="30" t="s">
        <v>69</v>
      </c>
      <c r="B62" s="61" t="s">
        <v>286</v>
      </c>
      <c r="C62" s="61" t="s">
        <v>178</v>
      </c>
      <c r="D62" s="31" t="s">
        <v>164</v>
      </c>
      <c r="E62" s="61" t="s">
        <v>240</v>
      </c>
      <c r="F62" s="37">
        <v>0.029075694444444442</v>
      </c>
      <c r="G62" s="31" t="str">
        <f t="shared" si="2"/>
        <v>4.24/km</v>
      </c>
      <c r="H62" s="37">
        <f t="shared" si="3"/>
        <v>0.006924768518518518</v>
      </c>
      <c r="I62" s="32">
        <f>F62-INDEX($F$5:$F$283,MATCH(D62,$D$5:$D$283,0))</f>
        <v>0.006924768518518518</v>
      </c>
    </row>
    <row r="63" spans="1:9" ht="18" customHeight="1">
      <c r="A63" s="30" t="s">
        <v>70</v>
      </c>
      <c r="B63" s="61" t="s">
        <v>287</v>
      </c>
      <c r="C63" s="61" t="s">
        <v>171</v>
      </c>
      <c r="D63" s="31" t="s">
        <v>189</v>
      </c>
      <c r="E63" s="61" t="s">
        <v>212</v>
      </c>
      <c r="F63" s="37">
        <v>0.029095254629629627</v>
      </c>
      <c r="G63" s="31" t="str">
        <f t="shared" si="2"/>
        <v>4.25/km</v>
      </c>
      <c r="H63" s="37">
        <f t="shared" si="3"/>
        <v>0.0069443287037037026</v>
      </c>
      <c r="I63" s="32">
        <f>F63-INDEX($F$5:$F$283,MATCH(D63,$D$5:$D$283,0))</f>
        <v>0.004951736111111108</v>
      </c>
    </row>
    <row r="64" spans="1:9" ht="18" customHeight="1">
      <c r="A64" s="30" t="s">
        <v>71</v>
      </c>
      <c r="B64" s="61" t="s">
        <v>229</v>
      </c>
      <c r="C64" s="61" t="s">
        <v>288</v>
      </c>
      <c r="D64" s="31" t="s">
        <v>189</v>
      </c>
      <c r="E64" s="61" t="s">
        <v>186</v>
      </c>
      <c r="F64" s="37">
        <v>0.02929513888888889</v>
      </c>
      <c r="G64" s="31" t="str">
        <f t="shared" si="2"/>
        <v>4.26/km</v>
      </c>
      <c r="H64" s="37">
        <f t="shared" si="3"/>
        <v>0.007144212962962967</v>
      </c>
      <c r="I64" s="32">
        <f>F64-INDEX($F$5:$F$283,MATCH(D64,$D$5:$D$283,0))</f>
        <v>0.005151620370370372</v>
      </c>
    </row>
    <row r="65" spans="1:9" ht="18" customHeight="1">
      <c r="A65" s="30" t="s">
        <v>72</v>
      </c>
      <c r="B65" s="61" t="s">
        <v>289</v>
      </c>
      <c r="C65" s="61" t="s">
        <v>290</v>
      </c>
      <c r="D65" s="31" t="s">
        <v>175</v>
      </c>
      <c r="E65" s="61" t="s">
        <v>186</v>
      </c>
      <c r="F65" s="37">
        <v>0.029296875</v>
      </c>
      <c r="G65" s="31" t="str">
        <f t="shared" si="2"/>
        <v>4.26/km</v>
      </c>
      <c r="H65" s="37">
        <f t="shared" si="3"/>
        <v>0.007145949074074075</v>
      </c>
      <c r="I65" s="32">
        <f>F65-INDEX($F$5:$F$283,MATCH(D65,$D$5:$D$283,0))</f>
        <v>0.006308449074074074</v>
      </c>
    </row>
    <row r="66" spans="1:9" ht="18" customHeight="1">
      <c r="A66" s="30" t="s">
        <v>73</v>
      </c>
      <c r="B66" s="61" t="s">
        <v>291</v>
      </c>
      <c r="C66" s="61" t="s">
        <v>292</v>
      </c>
      <c r="D66" s="31" t="s">
        <v>175</v>
      </c>
      <c r="E66" s="61" t="s">
        <v>212</v>
      </c>
      <c r="F66" s="37">
        <v>0.029430787037037037</v>
      </c>
      <c r="G66" s="31" t="str">
        <f t="shared" si="2"/>
        <v>4.28/km</v>
      </c>
      <c r="H66" s="37">
        <f t="shared" si="3"/>
        <v>0.007279861111111112</v>
      </c>
      <c r="I66" s="32">
        <f>F66-INDEX($F$5:$F$283,MATCH(D66,$D$5:$D$283,0))</f>
        <v>0.0064423611111111105</v>
      </c>
    </row>
    <row r="67" spans="1:9" ht="18" customHeight="1">
      <c r="A67" s="30" t="s">
        <v>74</v>
      </c>
      <c r="B67" s="61" t="s">
        <v>293</v>
      </c>
      <c r="C67" s="61" t="s">
        <v>203</v>
      </c>
      <c r="D67" s="31" t="s">
        <v>189</v>
      </c>
      <c r="E67" s="61" t="s">
        <v>278</v>
      </c>
      <c r="F67" s="37">
        <v>0.029512499999999997</v>
      </c>
      <c r="G67" s="31" t="str">
        <f t="shared" si="2"/>
        <v>4.28/km</v>
      </c>
      <c r="H67" s="37">
        <f aca="true" t="shared" si="4" ref="H67:H89">F67-$F$5</f>
        <v>0.0073615740740740725</v>
      </c>
      <c r="I67" s="32">
        <f>F67-INDEX($F$5:$F$283,MATCH(D67,$D$5:$D$283,0))</f>
        <v>0.005368981481481478</v>
      </c>
    </row>
    <row r="68" spans="1:9" ht="18" customHeight="1">
      <c r="A68" s="30" t="s">
        <v>75</v>
      </c>
      <c r="B68" s="61" t="s">
        <v>294</v>
      </c>
      <c r="C68" s="61" t="s">
        <v>295</v>
      </c>
      <c r="D68" s="31" t="s">
        <v>296</v>
      </c>
      <c r="E68" s="61" t="s">
        <v>183</v>
      </c>
      <c r="F68" s="37">
        <v>0.029707986111111112</v>
      </c>
      <c r="G68" s="31" t="str">
        <f t="shared" si="2"/>
        <v>4.30/km</v>
      </c>
      <c r="H68" s="37">
        <f t="shared" si="4"/>
        <v>0.0075570601851851875</v>
      </c>
      <c r="I68" s="32">
        <f>F68-INDEX($F$5:$F$283,MATCH(D68,$D$5:$D$283,0))</f>
        <v>0</v>
      </c>
    </row>
    <row r="69" spans="1:9" ht="18" customHeight="1">
      <c r="A69" s="30" t="s">
        <v>76</v>
      </c>
      <c r="B69" s="61" t="s">
        <v>297</v>
      </c>
      <c r="C69" s="61" t="s">
        <v>192</v>
      </c>
      <c r="D69" s="31" t="s">
        <v>195</v>
      </c>
      <c r="E69" s="61" t="s">
        <v>240</v>
      </c>
      <c r="F69" s="37">
        <v>0.029729398148148147</v>
      </c>
      <c r="G69" s="31" t="str">
        <f t="shared" si="2"/>
        <v>4.30/km</v>
      </c>
      <c r="H69" s="37">
        <f t="shared" si="4"/>
        <v>0.0075784722222222226</v>
      </c>
      <c r="I69" s="32">
        <f>F69-INDEX($F$5:$F$283,MATCH(D69,$D$5:$D$283,0))</f>
        <v>0.005468750000000001</v>
      </c>
    </row>
    <row r="70" spans="1:9" ht="18" customHeight="1">
      <c r="A70" s="30" t="s">
        <v>77</v>
      </c>
      <c r="B70" s="61" t="s">
        <v>298</v>
      </c>
      <c r="C70" s="61" t="s">
        <v>263</v>
      </c>
      <c r="D70" s="31" t="s">
        <v>239</v>
      </c>
      <c r="E70" s="61" t="s">
        <v>228</v>
      </c>
      <c r="F70" s="37">
        <v>0.02976689814814815</v>
      </c>
      <c r="G70" s="31" t="str">
        <f t="shared" si="2"/>
        <v>4.31/km</v>
      </c>
      <c r="H70" s="37">
        <f t="shared" si="4"/>
        <v>0.007615972222222225</v>
      </c>
      <c r="I70" s="32">
        <f>F70-INDEX($F$5:$F$283,MATCH(D70,$D$5:$D$283,0))</f>
        <v>0.0032262731481481517</v>
      </c>
    </row>
    <row r="71" spans="1:9" ht="18" customHeight="1">
      <c r="A71" s="30" t="s">
        <v>78</v>
      </c>
      <c r="B71" s="61" t="s">
        <v>299</v>
      </c>
      <c r="C71" s="61" t="s">
        <v>300</v>
      </c>
      <c r="D71" s="31" t="s">
        <v>179</v>
      </c>
      <c r="E71" s="61" t="s">
        <v>240</v>
      </c>
      <c r="F71" s="37">
        <v>0.029852083333333335</v>
      </c>
      <c r="G71" s="31" t="str">
        <f t="shared" si="2"/>
        <v>4.31/km</v>
      </c>
      <c r="H71" s="37">
        <f t="shared" si="4"/>
        <v>0.00770115740740741</v>
      </c>
      <c r="I71" s="32">
        <f>F71-INDEX($F$5:$F$283,MATCH(D71,$D$5:$D$283,0))</f>
        <v>0.006762847222222226</v>
      </c>
    </row>
    <row r="72" spans="1:9" ht="18" customHeight="1">
      <c r="A72" s="30" t="s">
        <v>79</v>
      </c>
      <c r="B72" s="61" t="s">
        <v>301</v>
      </c>
      <c r="C72" s="61" t="s">
        <v>302</v>
      </c>
      <c r="D72" s="31" t="s">
        <v>195</v>
      </c>
      <c r="E72" s="61" t="s">
        <v>303</v>
      </c>
      <c r="F72" s="37">
        <v>0.030142361111111113</v>
      </c>
      <c r="G72" s="31" t="str">
        <f t="shared" si="2"/>
        <v>4.34/km</v>
      </c>
      <c r="H72" s="37">
        <f t="shared" si="4"/>
        <v>0.007991435185185188</v>
      </c>
      <c r="I72" s="32">
        <f>F72-INDEX($F$5:$F$283,MATCH(D72,$D$5:$D$283,0))</f>
        <v>0.005881712962962967</v>
      </c>
    </row>
    <row r="73" spans="1:9" ht="18" customHeight="1">
      <c r="A73" s="30" t="s">
        <v>80</v>
      </c>
      <c r="B73" s="61" t="s">
        <v>304</v>
      </c>
      <c r="C73" s="61" t="s">
        <v>182</v>
      </c>
      <c r="D73" s="31" t="s">
        <v>189</v>
      </c>
      <c r="E73" s="61" t="s">
        <v>212</v>
      </c>
      <c r="F73" s="37">
        <v>0.030172569444444446</v>
      </c>
      <c r="G73" s="31" t="str">
        <f t="shared" si="2"/>
        <v>4.34/km</v>
      </c>
      <c r="H73" s="37">
        <f t="shared" si="4"/>
        <v>0.008021643518518522</v>
      </c>
      <c r="I73" s="32">
        <f>F73-INDEX($F$5:$F$283,MATCH(D73,$D$5:$D$283,0))</f>
        <v>0.006029050925925927</v>
      </c>
    </row>
    <row r="74" spans="1:9" ht="18" customHeight="1">
      <c r="A74" s="30" t="s">
        <v>81</v>
      </c>
      <c r="B74" s="61" t="s">
        <v>246</v>
      </c>
      <c r="C74" s="61" t="s">
        <v>305</v>
      </c>
      <c r="D74" s="31" t="s">
        <v>222</v>
      </c>
      <c r="E74" s="61" t="s">
        <v>228</v>
      </c>
      <c r="F74" s="37">
        <v>0.030192939814814815</v>
      </c>
      <c r="G74" s="31" t="str">
        <f t="shared" si="2"/>
        <v>4.35/km</v>
      </c>
      <c r="H74" s="37">
        <f t="shared" si="4"/>
        <v>0.00804201388888889</v>
      </c>
      <c r="I74" s="32">
        <f>F74-INDEX($F$5:$F$283,MATCH(D74,$D$5:$D$283,0))</f>
        <v>0.00419039351851852</v>
      </c>
    </row>
    <row r="75" spans="1:9" ht="18" customHeight="1">
      <c r="A75" s="30" t="s">
        <v>82</v>
      </c>
      <c r="B75" s="61" t="s">
        <v>306</v>
      </c>
      <c r="C75" s="61" t="s">
        <v>224</v>
      </c>
      <c r="D75" s="31" t="s">
        <v>179</v>
      </c>
      <c r="E75" s="61" t="s">
        <v>212</v>
      </c>
      <c r="F75" s="37">
        <v>0.030205092592592592</v>
      </c>
      <c r="G75" s="31" t="str">
        <f t="shared" si="2"/>
        <v>4.35/km</v>
      </c>
      <c r="H75" s="37">
        <f t="shared" si="4"/>
        <v>0.008054166666666668</v>
      </c>
      <c r="I75" s="32">
        <f>F75-INDEX($F$5:$F$283,MATCH(D75,$D$5:$D$283,0))</f>
        <v>0.007115856481481483</v>
      </c>
    </row>
    <row r="76" spans="1:9" ht="18" customHeight="1">
      <c r="A76" s="30" t="s">
        <v>83</v>
      </c>
      <c r="B76" s="61" t="s">
        <v>307</v>
      </c>
      <c r="C76" s="61" t="s">
        <v>247</v>
      </c>
      <c r="D76" s="31" t="s">
        <v>179</v>
      </c>
      <c r="E76" s="61" t="s">
        <v>308</v>
      </c>
      <c r="F76" s="37">
        <v>0.03022291666666667</v>
      </c>
      <c r="G76" s="31" t="str">
        <f t="shared" si="2"/>
        <v>4.35/km</v>
      </c>
      <c r="H76" s="37">
        <f t="shared" si="4"/>
        <v>0.008071990740740744</v>
      </c>
      <c r="I76" s="32">
        <f>F76-INDEX($F$5:$F$283,MATCH(D76,$D$5:$D$283,0))</f>
        <v>0.00713368055555556</v>
      </c>
    </row>
    <row r="77" spans="1:9" ht="18" customHeight="1">
      <c r="A77" s="30" t="s">
        <v>84</v>
      </c>
      <c r="B77" s="61" t="s">
        <v>309</v>
      </c>
      <c r="C77" s="61" t="s">
        <v>188</v>
      </c>
      <c r="D77" s="31" t="s">
        <v>175</v>
      </c>
      <c r="E77" s="61" t="s">
        <v>303</v>
      </c>
      <c r="F77" s="37">
        <v>0.030271412037037038</v>
      </c>
      <c r="G77" s="31" t="str">
        <f t="shared" si="2"/>
        <v>4.35/km</v>
      </c>
      <c r="H77" s="37">
        <f t="shared" si="4"/>
        <v>0.008120486111111113</v>
      </c>
      <c r="I77" s="32">
        <f>F77-INDEX($F$5:$F$283,MATCH(D77,$D$5:$D$283,0))</f>
        <v>0.007282986111111112</v>
      </c>
    </row>
    <row r="78" spans="1:9" ht="18" customHeight="1">
      <c r="A78" s="30" t="s">
        <v>85</v>
      </c>
      <c r="B78" s="61" t="s">
        <v>310</v>
      </c>
      <c r="C78" s="61" t="s">
        <v>311</v>
      </c>
      <c r="D78" s="31" t="s">
        <v>189</v>
      </c>
      <c r="E78" s="61" t="s">
        <v>186</v>
      </c>
      <c r="F78" s="37">
        <v>0.030413425925925927</v>
      </c>
      <c r="G78" s="31" t="str">
        <f t="shared" si="2"/>
        <v>4.37/km</v>
      </c>
      <c r="H78" s="37">
        <f t="shared" si="4"/>
        <v>0.008262500000000002</v>
      </c>
      <c r="I78" s="32">
        <f>F78-INDEX($F$5:$F$283,MATCH(D78,$D$5:$D$283,0))</f>
        <v>0.006269907407407408</v>
      </c>
    </row>
    <row r="79" spans="1:9" ht="18" customHeight="1">
      <c r="A79" s="30" t="s">
        <v>86</v>
      </c>
      <c r="B79" s="61" t="s">
        <v>312</v>
      </c>
      <c r="C79" s="61" t="s">
        <v>313</v>
      </c>
      <c r="D79" s="31" t="s">
        <v>222</v>
      </c>
      <c r="E79" s="61" t="s">
        <v>212</v>
      </c>
      <c r="F79" s="37">
        <v>0.030494907407407405</v>
      </c>
      <c r="G79" s="31" t="str">
        <f t="shared" si="2"/>
        <v>4.37/km</v>
      </c>
      <c r="H79" s="37">
        <f t="shared" si="4"/>
        <v>0.00834398148148148</v>
      </c>
      <c r="I79" s="32">
        <f>F79-INDEX($F$5:$F$283,MATCH(D79,$D$5:$D$283,0))</f>
        <v>0.00449236111111111</v>
      </c>
    </row>
    <row r="80" spans="1:9" ht="18" customHeight="1">
      <c r="A80" s="30" t="s">
        <v>87</v>
      </c>
      <c r="B80" s="61" t="s">
        <v>314</v>
      </c>
      <c r="C80" s="61" t="s">
        <v>288</v>
      </c>
      <c r="D80" s="31" t="s">
        <v>195</v>
      </c>
      <c r="E80" s="61" t="s">
        <v>165</v>
      </c>
      <c r="F80" s="37">
        <v>0.030512384259259256</v>
      </c>
      <c r="G80" s="31" t="str">
        <f t="shared" si="2"/>
        <v>4.37/km</v>
      </c>
      <c r="H80" s="37">
        <f t="shared" si="4"/>
        <v>0.008361458333333332</v>
      </c>
      <c r="I80" s="32">
        <f>F80-INDEX($F$5:$F$283,MATCH(D80,$D$5:$D$283,0))</f>
        <v>0.006251736111111111</v>
      </c>
    </row>
    <row r="81" spans="1:9" ht="18" customHeight="1">
      <c r="A81" s="30" t="s">
        <v>88</v>
      </c>
      <c r="B81" s="61" t="s">
        <v>315</v>
      </c>
      <c r="C81" s="61" t="s">
        <v>316</v>
      </c>
      <c r="D81" s="31" t="s">
        <v>317</v>
      </c>
      <c r="E81" s="61" t="s">
        <v>318</v>
      </c>
      <c r="F81" s="37">
        <v>0.030580902777777776</v>
      </c>
      <c r="G81" s="31" t="str">
        <f t="shared" si="2"/>
        <v>4.38/km</v>
      </c>
      <c r="H81" s="37">
        <f t="shared" si="4"/>
        <v>0.008429976851851852</v>
      </c>
      <c r="I81" s="32">
        <f>F81-INDEX($F$5:$F$283,MATCH(D81,$D$5:$D$283,0))</f>
        <v>0</v>
      </c>
    </row>
    <row r="82" spans="1:9" ht="18" customHeight="1">
      <c r="A82" s="30" t="s">
        <v>89</v>
      </c>
      <c r="B82" s="61" t="s">
        <v>319</v>
      </c>
      <c r="C82" s="61" t="s">
        <v>320</v>
      </c>
      <c r="D82" s="31" t="s">
        <v>222</v>
      </c>
      <c r="E82" s="61" t="s">
        <v>240</v>
      </c>
      <c r="F82" s="37">
        <v>0.030628819444444445</v>
      </c>
      <c r="G82" s="31" t="str">
        <f t="shared" si="2"/>
        <v>4.39/km</v>
      </c>
      <c r="H82" s="37">
        <f t="shared" si="4"/>
        <v>0.00847789351851852</v>
      </c>
      <c r="I82" s="32">
        <f>F82-INDEX($F$5:$F$283,MATCH(D82,$D$5:$D$283,0))</f>
        <v>0.00462627314814815</v>
      </c>
    </row>
    <row r="83" spans="1:9" ht="18" customHeight="1">
      <c r="A83" s="30" t="s">
        <v>90</v>
      </c>
      <c r="B83" s="61" t="s">
        <v>321</v>
      </c>
      <c r="C83" s="61" t="s">
        <v>322</v>
      </c>
      <c r="D83" s="31" t="s">
        <v>269</v>
      </c>
      <c r="E83" s="61" t="s">
        <v>165</v>
      </c>
      <c r="F83" s="37">
        <v>0.030666319444444447</v>
      </c>
      <c r="G83" s="31" t="str">
        <f t="shared" si="2"/>
        <v>4.39/km</v>
      </c>
      <c r="H83" s="37">
        <f t="shared" si="4"/>
        <v>0.008515393518518523</v>
      </c>
      <c r="I83" s="32">
        <f>F83-INDEX($F$5:$F$283,MATCH(D83,$D$5:$D$283,0))</f>
        <v>0.0030280092592592615</v>
      </c>
    </row>
    <row r="84" spans="1:9" ht="18" customHeight="1">
      <c r="A84" s="30" t="s">
        <v>91</v>
      </c>
      <c r="B84" s="61" t="s">
        <v>323</v>
      </c>
      <c r="C84" s="61" t="s">
        <v>205</v>
      </c>
      <c r="D84" s="31" t="s">
        <v>175</v>
      </c>
      <c r="E84" s="61" t="s">
        <v>285</v>
      </c>
      <c r="F84" s="37">
        <v>0.030691898148148152</v>
      </c>
      <c r="G84" s="31" t="str">
        <f t="shared" si="2"/>
        <v>4.39/km</v>
      </c>
      <c r="H84" s="37">
        <f t="shared" si="4"/>
        <v>0.008540972222222228</v>
      </c>
      <c r="I84" s="32">
        <f>F84-INDEX($F$5:$F$283,MATCH(D84,$D$5:$D$283,0))</f>
        <v>0.007703472222222226</v>
      </c>
    </row>
    <row r="85" spans="1:9" ht="18" customHeight="1">
      <c r="A85" s="30" t="s">
        <v>92</v>
      </c>
      <c r="B85" s="61" t="s">
        <v>324</v>
      </c>
      <c r="C85" s="61" t="s">
        <v>325</v>
      </c>
      <c r="D85" s="31" t="s">
        <v>222</v>
      </c>
      <c r="E85" s="61" t="s">
        <v>285</v>
      </c>
      <c r="F85" s="37">
        <v>0.03069861111111111</v>
      </c>
      <c r="G85" s="31" t="str">
        <f t="shared" si="2"/>
        <v>4.39/km</v>
      </c>
      <c r="H85" s="37">
        <f t="shared" si="4"/>
        <v>0.008547685185185186</v>
      </c>
      <c r="I85" s="32">
        <f>F85-INDEX($F$5:$F$283,MATCH(D85,$D$5:$D$283,0))</f>
        <v>0.004696064814814816</v>
      </c>
    </row>
    <row r="86" spans="1:9" ht="18" customHeight="1">
      <c r="A86" s="30" t="s">
        <v>93</v>
      </c>
      <c r="B86" s="61" t="s">
        <v>326</v>
      </c>
      <c r="C86" s="61" t="s">
        <v>327</v>
      </c>
      <c r="D86" s="31" t="s">
        <v>175</v>
      </c>
      <c r="E86" s="61" t="s">
        <v>278</v>
      </c>
      <c r="F86" s="37">
        <v>0.030701736111111114</v>
      </c>
      <c r="G86" s="31" t="str">
        <f t="shared" si="2"/>
        <v>4.39/km</v>
      </c>
      <c r="H86" s="37">
        <f t="shared" si="4"/>
        <v>0.008550810185185189</v>
      </c>
      <c r="I86" s="32">
        <f>F86-INDEX($F$5:$F$283,MATCH(D86,$D$5:$D$283,0))</f>
        <v>0.007713310185185188</v>
      </c>
    </row>
    <row r="87" spans="1:9" ht="18" customHeight="1">
      <c r="A87" s="30" t="s">
        <v>94</v>
      </c>
      <c r="B87" s="61" t="s">
        <v>328</v>
      </c>
      <c r="C87" s="61" t="s">
        <v>329</v>
      </c>
      <c r="D87" s="31" t="s">
        <v>317</v>
      </c>
      <c r="E87" s="61" t="s">
        <v>212</v>
      </c>
      <c r="F87" s="37">
        <v>0.030723611111111108</v>
      </c>
      <c r="G87" s="31" t="str">
        <f t="shared" si="2"/>
        <v>4.39/km</v>
      </c>
      <c r="H87" s="37">
        <f t="shared" si="4"/>
        <v>0.008572685185185183</v>
      </c>
      <c r="I87" s="32">
        <f>F87-INDEX($F$5:$F$283,MATCH(D87,$D$5:$D$283,0))</f>
        <v>0.0001427083333333315</v>
      </c>
    </row>
    <row r="88" spans="1:9" ht="18" customHeight="1">
      <c r="A88" s="30" t="s">
        <v>95</v>
      </c>
      <c r="B88" s="61" t="s">
        <v>330</v>
      </c>
      <c r="C88" s="61" t="s">
        <v>331</v>
      </c>
      <c r="D88" s="31" t="s">
        <v>195</v>
      </c>
      <c r="E88" s="61" t="s">
        <v>165</v>
      </c>
      <c r="F88" s="37">
        <v>0.03079328703703704</v>
      </c>
      <c r="G88" s="31" t="str">
        <f t="shared" si="2"/>
        <v>4.40/km</v>
      </c>
      <c r="H88" s="37">
        <f t="shared" si="4"/>
        <v>0.008642361111111115</v>
      </c>
      <c r="I88" s="32">
        <f>F88-INDEX($F$5:$F$283,MATCH(D88,$D$5:$D$283,0))</f>
        <v>0.006532638888888893</v>
      </c>
    </row>
    <row r="89" spans="1:9" ht="18" customHeight="1">
      <c r="A89" s="30" t="s">
        <v>96</v>
      </c>
      <c r="B89" s="61" t="s">
        <v>332</v>
      </c>
      <c r="C89" s="61" t="s">
        <v>178</v>
      </c>
      <c r="D89" s="31" t="s">
        <v>189</v>
      </c>
      <c r="E89" s="61" t="s">
        <v>228</v>
      </c>
      <c r="F89" s="37">
        <v>0.030935763888888888</v>
      </c>
      <c r="G89" s="31" t="str">
        <f t="shared" si="2"/>
        <v>4.41/km</v>
      </c>
      <c r="H89" s="37">
        <f t="shared" si="4"/>
        <v>0.008784837962962963</v>
      </c>
      <c r="I89" s="32">
        <f>F89-INDEX($F$5:$F$283,MATCH(D89,$D$5:$D$283,0))</f>
        <v>0.006792245370370369</v>
      </c>
    </row>
    <row r="90" spans="1:9" ht="18" customHeight="1">
      <c r="A90" s="30" t="s">
        <v>97</v>
      </c>
      <c r="B90" s="61" t="s">
        <v>333</v>
      </c>
      <c r="C90" s="61" t="s">
        <v>334</v>
      </c>
      <c r="D90" s="31" t="s">
        <v>222</v>
      </c>
      <c r="E90" s="61" t="s">
        <v>240</v>
      </c>
      <c r="F90" s="37">
        <v>0.03102534722222222</v>
      </c>
      <c r="G90" s="31" t="str">
        <f aca="true" t="shared" si="5" ref="G90:G150">TEXT(INT((HOUR(F90)*3600+MINUTE(F90)*60+SECOND(F90))/$I$3/60),"0")&amp;"."&amp;TEXT(MOD((HOUR(F90)*3600+MINUTE(F90)*60+SECOND(F90))/$I$3,60),"00")&amp;"/km"</f>
        <v>4.42/km</v>
      </c>
      <c r="H90" s="37">
        <f aca="true" t="shared" si="6" ref="H90:H150">F90-$F$5</f>
        <v>0.008874421296296297</v>
      </c>
      <c r="I90" s="32">
        <f>F90-INDEX($F$5:$F$283,MATCH(D90,$D$5:$D$283,0))</f>
        <v>0.005022800925925927</v>
      </c>
    </row>
    <row r="91" spans="1:9" ht="18" customHeight="1">
      <c r="A91" s="30" t="s">
        <v>98</v>
      </c>
      <c r="B91" s="61" t="s">
        <v>335</v>
      </c>
      <c r="C91" s="61" t="s">
        <v>336</v>
      </c>
      <c r="D91" s="31" t="s">
        <v>179</v>
      </c>
      <c r="E91" s="61" t="s">
        <v>240</v>
      </c>
      <c r="F91" s="37">
        <v>0.031040046296296295</v>
      </c>
      <c r="G91" s="31" t="str">
        <f t="shared" si="5"/>
        <v>4.42/km</v>
      </c>
      <c r="H91" s="37">
        <f t="shared" si="6"/>
        <v>0.00888912037037037</v>
      </c>
      <c r="I91" s="32">
        <f>F91-INDEX($F$5:$F$283,MATCH(D91,$D$5:$D$283,0))</f>
        <v>0.007950810185185186</v>
      </c>
    </row>
    <row r="92" spans="1:9" ht="18" customHeight="1">
      <c r="A92" s="30" t="s">
        <v>99</v>
      </c>
      <c r="B92" s="61" t="s">
        <v>337</v>
      </c>
      <c r="C92" s="61" t="s">
        <v>338</v>
      </c>
      <c r="D92" s="31" t="s">
        <v>175</v>
      </c>
      <c r="E92" s="61" t="s">
        <v>186</v>
      </c>
      <c r="F92" s="37">
        <v>0.03133599537037037</v>
      </c>
      <c r="G92" s="31" t="str">
        <f t="shared" si="5"/>
        <v>4.45/km</v>
      </c>
      <c r="H92" s="37">
        <f t="shared" si="6"/>
        <v>0.009185069444444447</v>
      </c>
      <c r="I92" s="32">
        <f>F92-INDEX($F$5:$F$283,MATCH(D92,$D$5:$D$283,0))</f>
        <v>0.008347569444444446</v>
      </c>
    </row>
    <row r="93" spans="1:9" ht="18" customHeight="1">
      <c r="A93" s="30" t="s">
        <v>100</v>
      </c>
      <c r="B93" s="61" t="s">
        <v>339</v>
      </c>
      <c r="C93" s="61" t="s">
        <v>237</v>
      </c>
      <c r="D93" s="31" t="s">
        <v>189</v>
      </c>
      <c r="E93" s="61" t="s">
        <v>240</v>
      </c>
      <c r="F93" s="37">
        <v>0.03150995370370371</v>
      </c>
      <c r="G93" s="31" t="str">
        <f t="shared" si="5"/>
        <v>4.47/km</v>
      </c>
      <c r="H93" s="37">
        <f t="shared" si="6"/>
        <v>0.009359027777777782</v>
      </c>
      <c r="I93" s="32">
        <f>F93-INDEX($F$5:$F$283,MATCH(D93,$D$5:$D$283,0))</f>
        <v>0.007366435185185188</v>
      </c>
    </row>
    <row r="94" spans="1:9" ht="18" customHeight="1">
      <c r="A94" s="30" t="s">
        <v>101</v>
      </c>
      <c r="B94" s="61" t="s">
        <v>340</v>
      </c>
      <c r="C94" s="61" t="s">
        <v>341</v>
      </c>
      <c r="D94" s="31" t="s">
        <v>342</v>
      </c>
      <c r="E94" s="61" t="s">
        <v>285</v>
      </c>
      <c r="F94" s="37">
        <v>0.031569097222222224</v>
      </c>
      <c r="G94" s="31" t="str">
        <f t="shared" si="5"/>
        <v>4.47/km</v>
      </c>
      <c r="H94" s="37">
        <f t="shared" si="6"/>
        <v>0.0094181712962963</v>
      </c>
      <c r="I94" s="32">
        <f>F94-INDEX($F$5:$F$283,MATCH(D94,$D$5:$D$283,0))</f>
        <v>0</v>
      </c>
    </row>
    <row r="95" spans="1:9" ht="18" customHeight="1">
      <c r="A95" s="30" t="s">
        <v>102</v>
      </c>
      <c r="B95" s="61" t="s">
        <v>343</v>
      </c>
      <c r="C95" s="61" t="s">
        <v>344</v>
      </c>
      <c r="D95" s="31" t="s">
        <v>175</v>
      </c>
      <c r="E95" s="61" t="s">
        <v>186</v>
      </c>
      <c r="F95" s="37">
        <v>0.03173900462962963</v>
      </c>
      <c r="G95" s="31" t="str">
        <f t="shared" si="5"/>
        <v>4.49/km</v>
      </c>
      <c r="H95" s="37">
        <f t="shared" si="6"/>
        <v>0.009588078703703703</v>
      </c>
      <c r="I95" s="32">
        <f>F95-INDEX($F$5:$F$283,MATCH(D95,$D$5:$D$283,0))</f>
        <v>0.008750578703703701</v>
      </c>
    </row>
    <row r="96" spans="1:9" ht="18" customHeight="1">
      <c r="A96" s="30" t="s">
        <v>103</v>
      </c>
      <c r="B96" s="61" t="s">
        <v>345</v>
      </c>
      <c r="C96" s="61" t="s">
        <v>346</v>
      </c>
      <c r="D96" s="31" t="s">
        <v>342</v>
      </c>
      <c r="E96" s="61" t="s">
        <v>186</v>
      </c>
      <c r="F96" s="37">
        <v>0.031849999999999996</v>
      </c>
      <c r="G96" s="31" t="str">
        <f t="shared" si="5"/>
        <v>4.50/km</v>
      </c>
      <c r="H96" s="37">
        <f t="shared" si="6"/>
        <v>0.009699074074074072</v>
      </c>
      <c r="I96" s="32">
        <f>F96-INDEX($F$5:$F$283,MATCH(D96,$D$5:$D$283,0))</f>
        <v>0.0002809027777777723</v>
      </c>
    </row>
    <row r="97" spans="1:9" ht="18" customHeight="1">
      <c r="A97" s="30" t="s">
        <v>104</v>
      </c>
      <c r="B97" s="61" t="s">
        <v>347</v>
      </c>
      <c r="C97" s="61" t="s">
        <v>348</v>
      </c>
      <c r="D97" s="31" t="s">
        <v>175</v>
      </c>
      <c r="E97" s="61" t="s">
        <v>212</v>
      </c>
      <c r="F97" s="37">
        <v>0.03215277777777777</v>
      </c>
      <c r="G97" s="31" t="str">
        <f t="shared" si="5"/>
        <v>4.52/km</v>
      </c>
      <c r="H97" s="37">
        <f t="shared" si="6"/>
        <v>0.010001851851851849</v>
      </c>
      <c r="I97" s="32">
        <f>F97-INDEX($F$5:$F$283,MATCH(D97,$D$5:$D$283,0))</f>
        <v>0.009164351851851847</v>
      </c>
    </row>
    <row r="98" spans="1:9" ht="18" customHeight="1">
      <c r="A98" s="30" t="s">
        <v>105</v>
      </c>
      <c r="B98" s="61" t="s">
        <v>349</v>
      </c>
      <c r="C98" s="61" t="s">
        <v>350</v>
      </c>
      <c r="D98" s="31" t="s">
        <v>179</v>
      </c>
      <c r="E98" s="61" t="s">
        <v>240</v>
      </c>
      <c r="F98" s="37">
        <v>0.03217210648148148</v>
      </c>
      <c r="G98" s="31" t="str">
        <f t="shared" si="5"/>
        <v>4.53/km</v>
      </c>
      <c r="H98" s="37">
        <f t="shared" si="6"/>
        <v>0.010021180555555554</v>
      </c>
      <c r="I98" s="32">
        <f>F98-INDEX($F$5:$F$283,MATCH(D98,$D$5:$D$283,0))</f>
        <v>0.00908287037037037</v>
      </c>
    </row>
    <row r="99" spans="1:9" ht="18" customHeight="1">
      <c r="A99" s="30" t="s">
        <v>106</v>
      </c>
      <c r="B99" s="61" t="s">
        <v>351</v>
      </c>
      <c r="C99" s="61" t="s">
        <v>352</v>
      </c>
      <c r="D99" s="31" t="s">
        <v>269</v>
      </c>
      <c r="E99" s="61" t="s">
        <v>201</v>
      </c>
      <c r="F99" s="37">
        <v>0.03232893518518518</v>
      </c>
      <c r="G99" s="31" t="str">
        <f t="shared" si="5"/>
        <v>4.54/km</v>
      </c>
      <c r="H99" s="37">
        <f t="shared" si="6"/>
        <v>0.010178009259259258</v>
      </c>
      <c r="I99" s="32">
        <f>F99-INDEX($F$5:$F$283,MATCH(D99,$D$5:$D$283,0))</f>
        <v>0.004690624999999997</v>
      </c>
    </row>
    <row r="100" spans="1:9" ht="18" customHeight="1">
      <c r="A100" s="30" t="s">
        <v>107</v>
      </c>
      <c r="B100" s="61" t="s">
        <v>353</v>
      </c>
      <c r="C100" s="61" t="s">
        <v>200</v>
      </c>
      <c r="D100" s="31" t="s">
        <v>195</v>
      </c>
      <c r="E100" s="61" t="s">
        <v>165</v>
      </c>
      <c r="F100" s="37">
        <v>0.032387268518518524</v>
      </c>
      <c r="G100" s="31" t="str">
        <f t="shared" si="5"/>
        <v>4.55/km</v>
      </c>
      <c r="H100" s="37">
        <f t="shared" si="6"/>
        <v>0.010236342592592599</v>
      </c>
      <c r="I100" s="32">
        <f>F100-INDEX($F$5:$F$283,MATCH(D100,$D$5:$D$283,0))</f>
        <v>0.008126620370370378</v>
      </c>
    </row>
    <row r="101" spans="1:9" ht="18" customHeight="1">
      <c r="A101" s="30" t="s">
        <v>108</v>
      </c>
      <c r="B101" s="61" t="s">
        <v>354</v>
      </c>
      <c r="C101" s="61" t="s">
        <v>355</v>
      </c>
      <c r="D101" s="31" t="s">
        <v>239</v>
      </c>
      <c r="E101" s="61" t="s">
        <v>212</v>
      </c>
      <c r="F101" s="37">
        <v>0.032473032407407405</v>
      </c>
      <c r="G101" s="31" t="str">
        <f t="shared" si="5"/>
        <v>4.55/km</v>
      </c>
      <c r="H101" s="37">
        <f t="shared" si="6"/>
        <v>0.01032210648148148</v>
      </c>
      <c r="I101" s="32">
        <f>F101-INDEX($F$5:$F$283,MATCH(D101,$D$5:$D$283,0))</f>
        <v>0.005932407407407407</v>
      </c>
    </row>
    <row r="102" spans="1:9" ht="18" customHeight="1">
      <c r="A102" s="30" t="s">
        <v>109</v>
      </c>
      <c r="B102" s="61" t="s">
        <v>356</v>
      </c>
      <c r="C102" s="61" t="s">
        <v>357</v>
      </c>
      <c r="D102" s="31" t="s">
        <v>222</v>
      </c>
      <c r="E102" s="61" t="s">
        <v>240</v>
      </c>
      <c r="F102" s="37">
        <v>0.032488310185185186</v>
      </c>
      <c r="G102" s="31" t="str">
        <f t="shared" si="5"/>
        <v>4.55/km</v>
      </c>
      <c r="H102" s="37">
        <f t="shared" si="6"/>
        <v>0.010337384259259261</v>
      </c>
      <c r="I102" s="32">
        <f>F102-INDEX($F$5:$F$283,MATCH(D102,$D$5:$D$283,0))</f>
        <v>0.006485763888888892</v>
      </c>
    </row>
    <row r="103" spans="1:9" ht="18" customHeight="1">
      <c r="A103" s="30" t="s">
        <v>110</v>
      </c>
      <c r="B103" s="61" t="s">
        <v>358</v>
      </c>
      <c r="C103" s="61" t="s">
        <v>359</v>
      </c>
      <c r="D103" s="31" t="s">
        <v>189</v>
      </c>
      <c r="E103" s="61" t="s">
        <v>180</v>
      </c>
      <c r="F103" s="37">
        <v>0.032625810185185185</v>
      </c>
      <c r="G103" s="31" t="str">
        <f t="shared" si="5"/>
        <v>4.57/km</v>
      </c>
      <c r="H103" s="37">
        <f t="shared" si="6"/>
        <v>0.01047488425925926</v>
      </c>
      <c r="I103" s="32">
        <f>F103-INDEX($F$5:$F$283,MATCH(D103,$D$5:$D$283,0))</f>
        <v>0.008482291666666666</v>
      </c>
    </row>
    <row r="104" spans="1:9" ht="18" customHeight="1">
      <c r="A104" s="30" t="s">
        <v>112</v>
      </c>
      <c r="B104" s="61" t="s">
        <v>360</v>
      </c>
      <c r="C104" s="61" t="s">
        <v>361</v>
      </c>
      <c r="D104" s="31" t="s">
        <v>342</v>
      </c>
      <c r="E104" s="61" t="s">
        <v>180</v>
      </c>
      <c r="F104" s="37">
        <v>0.032630208333333334</v>
      </c>
      <c r="G104" s="31" t="str">
        <f t="shared" si="5"/>
        <v>4.57/km</v>
      </c>
      <c r="H104" s="37">
        <f t="shared" si="6"/>
        <v>0.01047928240740741</v>
      </c>
      <c r="I104" s="32">
        <f>F104-INDEX($F$5:$F$283,MATCH(D104,$D$5:$D$283,0))</f>
        <v>0.00106111111111111</v>
      </c>
    </row>
    <row r="105" spans="1:9" ht="18" customHeight="1">
      <c r="A105" s="30" t="s">
        <v>113</v>
      </c>
      <c r="B105" s="61" t="s">
        <v>362</v>
      </c>
      <c r="C105" s="61" t="s">
        <v>232</v>
      </c>
      <c r="D105" s="31" t="s">
        <v>222</v>
      </c>
      <c r="E105" s="61" t="s">
        <v>254</v>
      </c>
      <c r="F105" s="37">
        <v>0.03282789351851852</v>
      </c>
      <c r="G105" s="31" t="str">
        <f t="shared" si="5"/>
        <v>4.59/km</v>
      </c>
      <c r="H105" s="37">
        <f t="shared" si="6"/>
        <v>0.010676967592592592</v>
      </c>
      <c r="I105" s="32">
        <f>F105-INDEX($F$5:$F$283,MATCH(D105,$D$5:$D$283,0))</f>
        <v>0.006825347222222222</v>
      </c>
    </row>
    <row r="106" spans="1:9" ht="18" customHeight="1">
      <c r="A106" s="30" t="s">
        <v>114</v>
      </c>
      <c r="B106" s="61" t="s">
        <v>363</v>
      </c>
      <c r="C106" s="61" t="s">
        <v>263</v>
      </c>
      <c r="D106" s="31" t="s">
        <v>179</v>
      </c>
      <c r="E106" s="61" t="s">
        <v>364</v>
      </c>
      <c r="F106" s="37">
        <v>0.03287118055555555</v>
      </c>
      <c r="G106" s="31" t="str">
        <f t="shared" si="5"/>
        <v>4.59/km</v>
      </c>
      <c r="H106" s="37">
        <f t="shared" si="6"/>
        <v>0.010720254629629628</v>
      </c>
      <c r="I106" s="32">
        <f>F106-INDEX($F$5:$F$283,MATCH(D106,$D$5:$D$283,0))</f>
        <v>0.009781944444444444</v>
      </c>
    </row>
    <row r="107" spans="1:9" ht="18" customHeight="1">
      <c r="A107" s="30" t="s">
        <v>115</v>
      </c>
      <c r="B107" s="61" t="s">
        <v>365</v>
      </c>
      <c r="C107" s="61" t="s">
        <v>366</v>
      </c>
      <c r="D107" s="31" t="s">
        <v>175</v>
      </c>
      <c r="E107" s="61" t="s">
        <v>212</v>
      </c>
      <c r="F107" s="37">
        <v>0.03296053240740741</v>
      </c>
      <c r="G107" s="31" t="str">
        <f t="shared" si="5"/>
        <v>4.60/km</v>
      </c>
      <c r="H107" s="37">
        <f t="shared" si="6"/>
        <v>0.010809606481481483</v>
      </c>
      <c r="I107" s="32">
        <f>F107-INDEX($F$5:$F$283,MATCH(D107,$D$5:$D$283,0))</f>
        <v>0.009972106481481481</v>
      </c>
    </row>
    <row r="108" spans="1:9" ht="18" customHeight="1">
      <c r="A108" s="30" t="s">
        <v>116</v>
      </c>
      <c r="B108" s="61" t="s">
        <v>367</v>
      </c>
      <c r="C108" s="61" t="s">
        <v>368</v>
      </c>
      <c r="D108" s="31" t="s">
        <v>164</v>
      </c>
      <c r="E108" s="61" t="s">
        <v>240</v>
      </c>
      <c r="F108" s="37">
        <v>0.03302175925925926</v>
      </c>
      <c r="G108" s="31" t="str">
        <f t="shared" si="5"/>
        <v>5.00/km</v>
      </c>
      <c r="H108" s="37">
        <f t="shared" si="6"/>
        <v>0.010870833333333333</v>
      </c>
      <c r="I108" s="32">
        <f>F108-INDEX($F$5:$F$283,MATCH(D108,$D$5:$D$283,0))</f>
        <v>0.010870833333333333</v>
      </c>
    </row>
    <row r="109" spans="1:9" ht="18" customHeight="1">
      <c r="A109" s="30" t="s">
        <v>117</v>
      </c>
      <c r="B109" s="61" t="s">
        <v>369</v>
      </c>
      <c r="C109" s="61" t="s">
        <v>370</v>
      </c>
      <c r="D109" s="31" t="s">
        <v>164</v>
      </c>
      <c r="E109" s="61" t="s">
        <v>228</v>
      </c>
      <c r="F109" s="37">
        <v>0.03306423611111111</v>
      </c>
      <c r="G109" s="31" t="str">
        <f t="shared" si="5"/>
        <v>5.01/km</v>
      </c>
      <c r="H109" s="37">
        <f t="shared" si="6"/>
        <v>0.010913310185185186</v>
      </c>
      <c r="I109" s="32">
        <f>F109-INDEX($F$5:$F$283,MATCH(D109,$D$5:$D$283,0))</f>
        <v>0.010913310185185186</v>
      </c>
    </row>
    <row r="110" spans="1:9" ht="18" customHeight="1">
      <c r="A110" s="30" t="s">
        <v>118</v>
      </c>
      <c r="B110" s="61" t="s">
        <v>371</v>
      </c>
      <c r="C110" s="61" t="s">
        <v>372</v>
      </c>
      <c r="D110" s="31" t="s">
        <v>373</v>
      </c>
      <c r="E110" s="61" t="s">
        <v>240</v>
      </c>
      <c r="F110" s="37">
        <v>0.033075925925925925</v>
      </c>
      <c r="G110" s="31" t="str">
        <f t="shared" si="5"/>
        <v>5.01/km</v>
      </c>
      <c r="H110" s="37">
        <f t="shared" si="6"/>
        <v>0.010925</v>
      </c>
      <c r="I110" s="32">
        <f>F110-INDEX($F$5:$F$283,MATCH(D110,$D$5:$D$283,0))</f>
        <v>0</v>
      </c>
    </row>
    <row r="111" spans="1:9" ht="18" customHeight="1">
      <c r="A111" s="30" t="s">
        <v>119</v>
      </c>
      <c r="B111" s="61" t="s">
        <v>374</v>
      </c>
      <c r="C111" s="61" t="s">
        <v>375</v>
      </c>
      <c r="D111" s="31" t="s">
        <v>239</v>
      </c>
      <c r="E111" s="61" t="s">
        <v>376</v>
      </c>
      <c r="F111" s="37">
        <v>0.03310486111111111</v>
      </c>
      <c r="G111" s="31" t="str">
        <f t="shared" si="5"/>
        <v>5.01/km</v>
      </c>
      <c r="H111" s="37">
        <f t="shared" si="6"/>
        <v>0.010953935185185188</v>
      </c>
      <c r="I111" s="32">
        <f>F111-INDEX($F$5:$F$283,MATCH(D111,$D$5:$D$283,0))</f>
        <v>0.0065642361111111144</v>
      </c>
    </row>
    <row r="112" spans="1:9" ht="18" customHeight="1">
      <c r="A112" s="30" t="s">
        <v>120</v>
      </c>
      <c r="B112" s="61" t="s">
        <v>377</v>
      </c>
      <c r="C112" s="61" t="s">
        <v>375</v>
      </c>
      <c r="D112" s="31" t="s">
        <v>179</v>
      </c>
      <c r="E112" s="61" t="s">
        <v>278</v>
      </c>
      <c r="F112" s="37">
        <v>0.03343564814814815</v>
      </c>
      <c r="G112" s="31" t="str">
        <f t="shared" si="5"/>
        <v>5.04/km</v>
      </c>
      <c r="H112" s="37">
        <f t="shared" si="6"/>
        <v>0.011284722222222227</v>
      </c>
      <c r="I112" s="32">
        <f>F112-INDEX($F$5:$F$283,MATCH(D112,$D$5:$D$283,0))</f>
        <v>0.010346412037037043</v>
      </c>
    </row>
    <row r="113" spans="1:9" ht="18" customHeight="1">
      <c r="A113" s="30" t="s">
        <v>121</v>
      </c>
      <c r="B113" s="61" t="s">
        <v>378</v>
      </c>
      <c r="C113" s="61" t="s">
        <v>379</v>
      </c>
      <c r="D113" s="31" t="s">
        <v>373</v>
      </c>
      <c r="E113" s="61" t="s">
        <v>225</v>
      </c>
      <c r="F113" s="37">
        <v>0.0334443287037037</v>
      </c>
      <c r="G113" s="31" t="str">
        <f t="shared" si="5"/>
        <v>5.04/km</v>
      </c>
      <c r="H113" s="37">
        <f t="shared" si="6"/>
        <v>0.011293402777777777</v>
      </c>
      <c r="I113" s="32">
        <f>F113-INDEX($F$5:$F$283,MATCH(D113,$D$5:$D$283,0))</f>
        <v>0.0003684027777777765</v>
      </c>
    </row>
    <row r="114" spans="1:9" ht="18" customHeight="1">
      <c r="A114" s="30" t="s">
        <v>122</v>
      </c>
      <c r="B114" s="61" t="s">
        <v>380</v>
      </c>
      <c r="C114" s="61" t="s">
        <v>381</v>
      </c>
      <c r="D114" s="31" t="s">
        <v>269</v>
      </c>
      <c r="E114" s="61" t="s">
        <v>240</v>
      </c>
      <c r="F114" s="37">
        <v>0.03347708333333333</v>
      </c>
      <c r="G114" s="31" t="str">
        <f t="shared" si="5"/>
        <v>5.04/km</v>
      </c>
      <c r="H114" s="37">
        <f t="shared" si="6"/>
        <v>0.011326157407407406</v>
      </c>
      <c r="I114" s="32">
        <f>F114-INDEX($F$5:$F$283,MATCH(D114,$D$5:$D$283,0))</f>
        <v>0.005838773148148145</v>
      </c>
    </row>
    <row r="115" spans="1:9" ht="18" customHeight="1">
      <c r="A115" s="30" t="s">
        <v>123</v>
      </c>
      <c r="B115" s="61" t="s">
        <v>382</v>
      </c>
      <c r="C115" s="61" t="s">
        <v>383</v>
      </c>
      <c r="D115" s="31" t="s">
        <v>222</v>
      </c>
      <c r="E115" s="61" t="s">
        <v>186</v>
      </c>
      <c r="F115" s="37">
        <v>0.03364247685185185</v>
      </c>
      <c r="G115" s="31" t="str">
        <f t="shared" si="5"/>
        <v>5.06/km</v>
      </c>
      <c r="H115" s="37">
        <f t="shared" si="6"/>
        <v>0.011491550925925926</v>
      </c>
      <c r="I115" s="32">
        <f>F115-INDEX($F$5:$F$283,MATCH(D115,$D$5:$D$283,0))</f>
        <v>0.007639930555555556</v>
      </c>
    </row>
    <row r="116" spans="1:9" ht="18" customHeight="1">
      <c r="A116" s="65" t="s">
        <v>124</v>
      </c>
      <c r="B116" s="66" t="s">
        <v>384</v>
      </c>
      <c r="C116" s="66" t="s">
        <v>259</v>
      </c>
      <c r="D116" s="67" t="s">
        <v>296</v>
      </c>
      <c r="E116" s="66" t="s">
        <v>159</v>
      </c>
      <c r="F116" s="68">
        <v>0.03415509259259259</v>
      </c>
      <c r="G116" s="67" t="str">
        <f t="shared" si="5"/>
        <v>5.11/km</v>
      </c>
      <c r="H116" s="68">
        <f t="shared" si="6"/>
        <v>0.012004166666666666</v>
      </c>
      <c r="I116" s="69">
        <f>F116-INDEX($F$5:$F$283,MATCH(D116,$D$5:$D$283,0))</f>
        <v>0.004447106481481479</v>
      </c>
    </row>
    <row r="117" spans="1:9" ht="18" customHeight="1">
      <c r="A117" s="30" t="s">
        <v>125</v>
      </c>
      <c r="B117" s="61" t="s">
        <v>385</v>
      </c>
      <c r="C117" s="61" t="s">
        <v>178</v>
      </c>
      <c r="D117" s="31" t="s">
        <v>179</v>
      </c>
      <c r="E117" s="61" t="s">
        <v>278</v>
      </c>
      <c r="F117" s="37">
        <v>0.034155439814814816</v>
      </c>
      <c r="G117" s="31" t="str">
        <f t="shared" si="5"/>
        <v>5.11/km</v>
      </c>
      <c r="H117" s="37">
        <f t="shared" si="6"/>
        <v>0.012004513888888891</v>
      </c>
      <c r="I117" s="32">
        <f>F117-INDEX($F$5:$F$283,MATCH(D117,$D$5:$D$283,0))</f>
        <v>0.011066203703703707</v>
      </c>
    </row>
    <row r="118" spans="1:9" ht="18" customHeight="1">
      <c r="A118" s="30" t="s">
        <v>126</v>
      </c>
      <c r="B118" s="61" t="s">
        <v>386</v>
      </c>
      <c r="C118" s="61" t="s">
        <v>219</v>
      </c>
      <c r="D118" s="31" t="s">
        <v>387</v>
      </c>
      <c r="E118" s="61" t="s">
        <v>388</v>
      </c>
      <c r="F118" s="37">
        <v>0.03415578703703704</v>
      </c>
      <c r="G118" s="31" t="str">
        <f t="shared" si="5"/>
        <v>5.11/km</v>
      </c>
      <c r="H118" s="37">
        <f t="shared" si="6"/>
        <v>0.012004861111111115</v>
      </c>
      <c r="I118" s="32">
        <f>F118-INDEX($F$5:$F$283,MATCH(D118,$D$5:$D$283,0))</f>
        <v>0</v>
      </c>
    </row>
    <row r="119" spans="1:9" ht="18" customHeight="1">
      <c r="A119" s="30" t="s">
        <v>127</v>
      </c>
      <c r="B119" s="61" t="s">
        <v>389</v>
      </c>
      <c r="C119" s="61" t="s">
        <v>390</v>
      </c>
      <c r="D119" s="31" t="s">
        <v>222</v>
      </c>
      <c r="E119" s="61" t="s">
        <v>228</v>
      </c>
      <c r="F119" s="37">
        <v>0.03434895833333333</v>
      </c>
      <c r="G119" s="31" t="str">
        <f t="shared" si="5"/>
        <v>5.12/km</v>
      </c>
      <c r="H119" s="37">
        <f t="shared" si="6"/>
        <v>0.012198032407407407</v>
      </c>
      <c r="I119" s="32">
        <f>F119-INDEX($F$5:$F$283,MATCH(D119,$D$5:$D$283,0))</f>
        <v>0.008346412037037038</v>
      </c>
    </row>
    <row r="120" spans="1:9" ht="18" customHeight="1">
      <c r="A120" s="30" t="s">
        <v>128</v>
      </c>
      <c r="B120" s="61" t="s">
        <v>391</v>
      </c>
      <c r="C120" s="61" t="s">
        <v>290</v>
      </c>
      <c r="D120" s="31" t="s">
        <v>222</v>
      </c>
      <c r="E120" s="61" t="s">
        <v>228</v>
      </c>
      <c r="F120" s="37">
        <v>0.03439178240740741</v>
      </c>
      <c r="G120" s="31" t="str">
        <f t="shared" si="5"/>
        <v>5.13/km</v>
      </c>
      <c r="H120" s="37">
        <f t="shared" si="6"/>
        <v>0.012240856481481485</v>
      </c>
      <c r="I120" s="32">
        <f>F120-INDEX($F$5:$F$283,MATCH(D120,$D$5:$D$283,0))</f>
        <v>0.008389236111111115</v>
      </c>
    </row>
    <row r="121" spans="1:9" ht="18" customHeight="1">
      <c r="A121" s="30" t="s">
        <v>129</v>
      </c>
      <c r="B121" s="61" t="s">
        <v>392</v>
      </c>
      <c r="C121" s="61" t="s">
        <v>393</v>
      </c>
      <c r="D121" s="31" t="s">
        <v>189</v>
      </c>
      <c r="E121" s="61" t="s">
        <v>394</v>
      </c>
      <c r="F121" s="37">
        <v>0.03474895833333334</v>
      </c>
      <c r="G121" s="31" t="str">
        <f t="shared" si="5"/>
        <v>5.16/km</v>
      </c>
      <c r="H121" s="37">
        <f t="shared" si="6"/>
        <v>0.012598032407407412</v>
      </c>
      <c r="I121" s="32">
        <f>F121-INDEX($F$5:$F$283,MATCH(D121,$D$5:$D$283,0))</f>
        <v>0.010605439814814818</v>
      </c>
    </row>
    <row r="122" spans="1:9" ht="18" customHeight="1">
      <c r="A122" s="30" t="s">
        <v>130</v>
      </c>
      <c r="B122" s="61" t="s">
        <v>395</v>
      </c>
      <c r="C122" s="61" t="s">
        <v>396</v>
      </c>
      <c r="D122" s="31" t="s">
        <v>296</v>
      </c>
      <c r="E122" s="61" t="s">
        <v>254</v>
      </c>
      <c r="F122" s="37">
        <v>0.034898958333333334</v>
      </c>
      <c r="G122" s="31" t="str">
        <f t="shared" si="5"/>
        <v>5.17/km</v>
      </c>
      <c r="H122" s="37">
        <f t="shared" si="6"/>
        <v>0.01274803240740741</v>
      </c>
      <c r="I122" s="32">
        <f>F122-INDEX($F$5:$F$283,MATCH(D122,$D$5:$D$283,0))</f>
        <v>0.005190972222222222</v>
      </c>
    </row>
    <row r="123" spans="1:9" ht="18" customHeight="1">
      <c r="A123" s="30" t="s">
        <v>131</v>
      </c>
      <c r="B123" s="61" t="s">
        <v>397</v>
      </c>
      <c r="C123" s="61" t="s">
        <v>221</v>
      </c>
      <c r="D123" s="31" t="s">
        <v>222</v>
      </c>
      <c r="E123" s="61" t="s">
        <v>398</v>
      </c>
      <c r="F123" s="37">
        <v>0.03495243055555555</v>
      </c>
      <c r="G123" s="31" t="str">
        <f t="shared" si="5"/>
        <v>5.18/km</v>
      </c>
      <c r="H123" s="37">
        <f t="shared" si="6"/>
        <v>0.012801504629629628</v>
      </c>
      <c r="I123" s="32">
        <f>F123-INDEX($F$5:$F$283,MATCH(D123,$D$5:$D$283,0))</f>
        <v>0.008949884259259258</v>
      </c>
    </row>
    <row r="124" spans="1:9" ht="18" customHeight="1">
      <c r="A124" s="30" t="s">
        <v>132</v>
      </c>
      <c r="B124" s="61" t="s">
        <v>399</v>
      </c>
      <c r="C124" s="61" t="s">
        <v>263</v>
      </c>
      <c r="D124" s="31" t="s">
        <v>239</v>
      </c>
      <c r="E124" s="61" t="s">
        <v>160</v>
      </c>
      <c r="F124" s="37">
        <v>0.03500613425925926</v>
      </c>
      <c r="G124" s="31" t="str">
        <f t="shared" si="5"/>
        <v>5.18/km</v>
      </c>
      <c r="H124" s="37">
        <f t="shared" si="6"/>
        <v>0.012855208333333337</v>
      </c>
      <c r="I124" s="32">
        <f>F124-INDEX($F$5:$F$283,MATCH(D124,$D$5:$D$283,0))</f>
        <v>0.008465509259259263</v>
      </c>
    </row>
    <row r="125" spans="1:9" ht="18" customHeight="1">
      <c r="A125" s="30" t="s">
        <v>133</v>
      </c>
      <c r="B125" s="61" t="s">
        <v>400</v>
      </c>
      <c r="C125" s="61" t="s">
        <v>401</v>
      </c>
      <c r="D125" s="31" t="s">
        <v>243</v>
      </c>
      <c r="E125" s="61" t="s">
        <v>212</v>
      </c>
      <c r="F125" s="37">
        <v>0.03523113425925926</v>
      </c>
      <c r="G125" s="31" t="str">
        <f t="shared" si="5"/>
        <v>5.20/km</v>
      </c>
      <c r="H125" s="37">
        <f t="shared" si="6"/>
        <v>0.013080208333333333</v>
      </c>
      <c r="I125" s="32">
        <f>F125-INDEX($F$5:$F$283,MATCH(D125,$D$5:$D$283,0))</f>
        <v>0.008628472222222218</v>
      </c>
    </row>
    <row r="126" spans="1:9" ht="18" customHeight="1">
      <c r="A126" s="30" t="s">
        <v>134</v>
      </c>
      <c r="B126" s="61" t="s">
        <v>402</v>
      </c>
      <c r="C126" s="61" t="s">
        <v>322</v>
      </c>
      <c r="D126" s="31" t="s">
        <v>342</v>
      </c>
      <c r="E126" s="61" t="s">
        <v>183</v>
      </c>
      <c r="F126" s="37">
        <v>0.035523958333333334</v>
      </c>
      <c r="G126" s="31" t="str">
        <f t="shared" si="5"/>
        <v>5.23/km</v>
      </c>
      <c r="H126" s="37">
        <f t="shared" si="6"/>
        <v>0.01337303240740741</v>
      </c>
      <c r="I126" s="32">
        <f>F126-INDEX($F$5:$F$283,MATCH(D126,$D$5:$D$283,0))</f>
        <v>0.00395486111111111</v>
      </c>
    </row>
    <row r="127" spans="1:9" ht="18" customHeight="1">
      <c r="A127" s="30" t="s">
        <v>135</v>
      </c>
      <c r="B127" s="61" t="s">
        <v>403</v>
      </c>
      <c r="C127" s="61" t="s">
        <v>334</v>
      </c>
      <c r="D127" s="31" t="s">
        <v>404</v>
      </c>
      <c r="E127" s="61" t="s">
        <v>160</v>
      </c>
      <c r="F127" s="37">
        <v>0.035595833333333333</v>
      </c>
      <c r="G127" s="31" t="str">
        <f t="shared" si="5"/>
        <v>5.24/km</v>
      </c>
      <c r="H127" s="37">
        <f t="shared" si="6"/>
        <v>0.013444907407407409</v>
      </c>
      <c r="I127" s="32">
        <f>F127-INDEX($F$5:$F$283,MATCH(D127,$D$5:$D$283,0))</f>
        <v>0</v>
      </c>
    </row>
    <row r="128" spans="1:9" ht="18" customHeight="1">
      <c r="A128" s="30" t="s">
        <v>136</v>
      </c>
      <c r="B128" s="61" t="s">
        <v>405</v>
      </c>
      <c r="C128" s="61" t="s">
        <v>361</v>
      </c>
      <c r="D128" s="31" t="s">
        <v>269</v>
      </c>
      <c r="E128" s="61" t="s">
        <v>212</v>
      </c>
      <c r="F128" s="37">
        <v>0.03563287037037037</v>
      </c>
      <c r="G128" s="31" t="str">
        <f t="shared" si="5"/>
        <v>5.24/km</v>
      </c>
      <c r="H128" s="37">
        <f t="shared" si="6"/>
        <v>0.013481944444444446</v>
      </c>
      <c r="I128" s="32">
        <f>F128-INDEX($F$5:$F$283,MATCH(D128,$D$5:$D$283,0))</f>
        <v>0.007994560185185184</v>
      </c>
    </row>
    <row r="129" spans="1:9" ht="18" customHeight="1">
      <c r="A129" s="30" t="s">
        <v>137</v>
      </c>
      <c r="B129" s="61" t="s">
        <v>406</v>
      </c>
      <c r="C129" s="61" t="s">
        <v>407</v>
      </c>
      <c r="D129" s="31" t="s">
        <v>269</v>
      </c>
      <c r="E129" s="61" t="s">
        <v>165</v>
      </c>
      <c r="F129" s="37">
        <v>0.035758796296296295</v>
      </c>
      <c r="G129" s="31" t="str">
        <f t="shared" si="5"/>
        <v>5.25/km</v>
      </c>
      <c r="H129" s="37">
        <f t="shared" si="6"/>
        <v>0.01360787037037037</v>
      </c>
      <c r="I129" s="32">
        <f>F129-INDEX($F$5:$F$283,MATCH(D129,$D$5:$D$283,0))</f>
        <v>0.00812048611111111</v>
      </c>
    </row>
    <row r="130" spans="1:9" ht="18" customHeight="1">
      <c r="A130" s="30" t="s">
        <v>138</v>
      </c>
      <c r="B130" s="61" t="s">
        <v>408</v>
      </c>
      <c r="C130" s="61" t="s">
        <v>192</v>
      </c>
      <c r="D130" s="31" t="s">
        <v>175</v>
      </c>
      <c r="E130" s="61" t="s">
        <v>388</v>
      </c>
      <c r="F130" s="37">
        <v>0.036127546296296296</v>
      </c>
      <c r="G130" s="31" t="str">
        <f t="shared" si="5"/>
        <v>5.29/km</v>
      </c>
      <c r="H130" s="37">
        <f t="shared" si="6"/>
        <v>0.013976620370370372</v>
      </c>
      <c r="I130" s="32">
        <f>F130-INDEX($F$5:$F$283,MATCH(D130,$D$5:$D$283,0))</f>
        <v>0.01313912037037037</v>
      </c>
    </row>
    <row r="131" spans="1:9" ht="18" customHeight="1">
      <c r="A131" s="30" t="s">
        <v>139</v>
      </c>
      <c r="B131" s="61" t="s">
        <v>409</v>
      </c>
      <c r="C131" s="61" t="s">
        <v>410</v>
      </c>
      <c r="D131" s="31" t="s">
        <v>269</v>
      </c>
      <c r="E131" s="61" t="s">
        <v>388</v>
      </c>
      <c r="F131" s="37">
        <v>0.03612916666666667</v>
      </c>
      <c r="G131" s="31" t="str">
        <f t="shared" si="5"/>
        <v>5.29/km</v>
      </c>
      <c r="H131" s="37">
        <f t="shared" si="6"/>
        <v>0.013978240740740746</v>
      </c>
      <c r="I131" s="32">
        <f>F131-INDEX($F$5:$F$283,MATCH(D131,$D$5:$D$283,0))</f>
        <v>0.008490856481481485</v>
      </c>
    </row>
    <row r="132" spans="1:9" ht="18" customHeight="1">
      <c r="A132" s="30" t="s">
        <v>140</v>
      </c>
      <c r="B132" s="61" t="s">
        <v>411</v>
      </c>
      <c r="C132" s="61" t="s">
        <v>288</v>
      </c>
      <c r="D132" s="31" t="s">
        <v>239</v>
      </c>
      <c r="E132" s="61" t="s">
        <v>240</v>
      </c>
      <c r="F132" s="37">
        <v>0.03645081018518519</v>
      </c>
      <c r="G132" s="31" t="str">
        <f t="shared" si="5"/>
        <v>5.31/km</v>
      </c>
      <c r="H132" s="37">
        <f t="shared" si="6"/>
        <v>0.014299884259259262</v>
      </c>
      <c r="I132" s="32">
        <f>F132-INDEX($F$5:$F$283,MATCH(D132,$D$5:$D$283,0))</f>
        <v>0.009910185185185189</v>
      </c>
    </row>
    <row r="133" spans="1:9" ht="18" customHeight="1">
      <c r="A133" s="30" t="s">
        <v>141</v>
      </c>
      <c r="B133" s="61" t="s">
        <v>292</v>
      </c>
      <c r="C133" s="61" t="s">
        <v>412</v>
      </c>
      <c r="D133" s="31" t="s">
        <v>179</v>
      </c>
      <c r="E133" s="61" t="s">
        <v>180</v>
      </c>
      <c r="F133" s="37">
        <v>0.03647291666666667</v>
      </c>
      <c r="G133" s="31" t="str">
        <f t="shared" si="5"/>
        <v>5.32/km</v>
      </c>
      <c r="H133" s="37">
        <f t="shared" si="6"/>
        <v>0.014321990740740743</v>
      </c>
      <c r="I133" s="32">
        <f>F133-INDEX($F$5:$F$283,MATCH(D133,$D$5:$D$283,0))</f>
        <v>0.013383680555555558</v>
      </c>
    </row>
    <row r="134" spans="1:9" ht="18" customHeight="1">
      <c r="A134" s="30" t="s">
        <v>142</v>
      </c>
      <c r="B134" s="61" t="s">
        <v>385</v>
      </c>
      <c r="C134" s="61" t="s">
        <v>413</v>
      </c>
      <c r="D134" s="31" t="s">
        <v>243</v>
      </c>
      <c r="E134" s="61" t="s">
        <v>278</v>
      </c>
      <c r="F134" s="37">
        <v>0.03662569444444445</v>
      </c>
      <c r="G134" s="31" t="str">
        <f t="shared" si="5"/>
        <v>5.33/km</v>
      </c>
      <c r="H134" s="37">
        <f t="shared" si="6"/>
        <v>0.014474768518518522</v>
      </c>
      <c r="I134" s="32">
        <f>F134-INDEX($F$5:$F$283,MATCH(D134,$D$5:$D$283,0))</f>
        <v>0.010023032407407408</v>
      </c>
    </row>
    <row r="135" spans="1:9" ht="18" customHeight="1">
      <c r="A135" s="30" t="s">
        <v>143</v>
      </c>
      <c r="B135" s="61" t="s">
        <v>414</v>
      </c>
      <c r="C135" s="61" t="s">
        <v>415</v>
      </c>
      <c r="D135" s="31" t="s">
        <v>373</v>
      </c>
      <c r="E135" s="61" t="s">
        <v>225</v>
      </c>
      <c r="F135" s="37">
        <v>0.03793622685185185</v>
      </c>
      <c r="G135" s="31" t="str">
        <f t="shared" si="5"/>
        <v>5.45/km</v>
      </c>
      <c r="H135" s="37">
        <f t="shared" si="6"/>
        <v>0.015785300925925925</v>
      </c>
      <c r="I135" s="32">
        <f>F135-INDEX($F$5:$F$283,MATCH(D135,$D$5:$D$283,0))</f>
        <v>0.004860300925925924</v>
      </c>
    </row>
    <row r="136" spans="1:9" ht="18" customHeight="1">
      <c r="A136" s="30" t="s">
        <v>144</v>
      </c>
      <c r="B136" s="61" t="s">
        <v>416</v>
      </c>
      <c r="C136" s="61" t="s">
        <v>417</v>
      </c>
      <c r="D136" s="31" t="s">
        <v>189</v>
      </c>
      <c r="E136" s="61" t="s">
        <v>228</v>
      </c>
      <c r="F136" s="37">
        <v>0.03793703703703704</v>
      </c>
      <c r="G136" s="31" t="str">
        <f t="shared" si="5"/>
        <v>5.45/km</v>
      </c>
      <c r="H136" s="37">
        <f t="shared" si="6"/>
        <v>0.015786111111111115</v>
      </c>
      <c r="I136" s="32">
        <f>F136-INDEX($F$5:$F$283,MATCH(D136,$D$5:$D$283,0))</f>
        <v>0.013793518518518521</v>
      </c>
    </row>
    <row r="137" spans="1:9" ht="18" customHeight="1">
      <c r="A137" s="30" t="s">
        <v>145</v>
      </c>
      <c r="B137" s="61" t="s">
        <v>418</v>
      </c>
      <c r="C137" s="61" t="s">
        <v>419</v>
      </c>
      <c r="D137" s="31" t="s">
        <v>420</v>
      </c>
      <c r="E137" s="61" t="s">
        <v>212</v>
      </c>
      <c r="F137" s="37">
        <v>0.03879652777777778</v>
      </c>
      <c r="G137" s="31" t="str">
        <f t="shared" si="5"/>
        <v>5.53/km</v>
      </c>
      <c r="H137" s="37">
        <f t="shared" si="6"/>
        <v>0.016645601851851852</v>
      </c>
      <c r="I137" s="32">
        <f>F137-INDEX($F$5:$F$283,MATCH(D137,$D$5:$D$283,0))</f>
        <v>0</v>
      </c>
    </row>
    <row r="138" spans="1:9" ht="18" customHeight="1">
      <c r="A138" s="30" t="s">
        <v>146</v>
      </c>
      <c r="B138" s="61" t="s">
        <v>421</v>
      </c>
      <c r="C138" s="61" t="s">
        <v>422</v>
      </c>
      <c r="D138" s="31" t="s">
        <v>423</v>
      </c>
      <c r="E138" s="61" t="s">
        <v>212</v>
      </c>
      <c r="F138" s="37">
        <v>0.03880671296296296</v>
      </c>
      <c r="G138" s="31" t="str">
        <f t="shared" si="5"/>
        <v>5.53/km</v>
      </c>
      <c r="H138" s="37">
        <f t="shared" si="6"/>
        <v>0.016655787037037035</v>
      </c>
      <c r="I138" s="32">
        <f>F138-INDEX($F$5:$F$283,MATCH(D138,$D$5:$D$283,0))</f>
        <v>0</v>
      </c>
    </row>
    <row r="139" spans="1:9" ht="18" customHeight="1">
      <c r="A139" s="30" t="s">
        <v>147</v>
      </c>
      <c r="B139" s="61" t="s">
        <v>424</v>
      </c>
      <c r="C139" s="61" t="s">
        <v>425</v>
      </c>
      <c r="D139" s="31" t="s">
        <v>342</v>
      </c>
      <c r="E139" s="61" t="s">
        <v>364</v>
      </c>
      <c r="F139" s="37">
        <v>0.03934270833333333</v>
      </c>
      <c r="G139" s="31" t="str">
        <f t="shared" si="5"/>
        <v>5.58/km</v>
      </c>
      <c r="H139" s="37">
        <f t="shared" si="6"/>
        <v>0.017191782407407406</v>
      </c>
      <c r="I139" s="32">
        <f>F139-INDEX($F$5:$F$283,MATCH(D139,$D$5:$D$283,0))</f>
        <v>0.007773611111111106</v>
      </c>
    </row>
    <row r="140" spans="1:9" ht="18" customHeight="1">
      <c r="A140" s="30" t="s">
        <v>148</v>
      </c>
      <c r="B140" s="61" t="s">
        <v>426</v>
      </c>
      <c r="C140" s="61" t="s">
        <v>427</v>
      </c>
      <c r="D140" s="31" t="s">
        <v>243</v>
      </c>
      <c r="E140" s="61" t="s">
        <v>212</v>
      </c>
      <c r="F140" s="37">
        <v>0.039702893518518516</v>
      </c>
      <c r="G140" s="31" t="str">
        <f t="shared" si="5"/>
        <v>6.01/km</v>
      </c>
      <c r="H140" s="37">
        <f t="shared" si="6"/>
        <v>0.01755196759259259</v>
      </c>
      <c r="I140" s="32">
        <f>F140-INDEX($F$5:$F$283,MATCH(D140,$D$5:$D$283,0))</f>
        <v>0.013100231481481477</v>
      </c>
    </row>
    <row r="141" spans="1:9" ht="18" customHeight="1">
      <c r="A141" s="30" t="s">
        <v>149</v>
      </c>
      <c r="B141" s="61" t="s">
        <v>428</v>
      </c>
      <c r="C141" s="61" t="s">
        <v>429</v>
      </c>
      <c r="D141" s="31" t="s">
        <v>296</v>
      </c>
      <c r="E141" s="61" t="s">
        <v>212</v>
      </c>
      <c r="F141" s="37">
        <v>0.03998715277777778</v>
      </c>
      <c r="G141" s="31" t="str">
        <f t="shared" si="5"/>
        <v>6.04/km</v>
      </c>
      <c r="H141" s="37">
        <f t="shared" si="6"/>
        <v>0.017836226851851853</v>
      </c>
      <c r="I141" s="32">
        <f>F141-INDEX($F$5:$F$283,MATCH(D141,$D$5:$D$283,0))</f>
        <v>0.010279166666666666</v>
      </c>
    </row>
    <row r="142" spans="1:9" ht="18" customHeight="1">
      <c r="A142" s="30" t="s">
        <v>150</v>
      </c>
      <c r="B142" s="61" t="s">
        <v>430</v>
      </c>
      <c r="C142" s="61" t="s">
        <v>431</v>
      </c>
      <c r="D142" s="31" t="s">
        <v>222</v>
      </c>
      <c r="E142" s="61" t="s">
        <v>228</v>
      </c>
      <c r="F142" s="37">
        <v>0.04000636574074074</v>
      </c>
      <c r="G142" s="31" t="str">
        <f t="shared" si="5"/>
        <v>6.04/km</v>
      </c>
      <c r="H142" s="37">
        <f t="shared" si="6"/>
        <v>0.017855439814814817</v>
      </c>
      <c r="I142" s="32">
        <f>F142-INDEX($F$5:$F$283,MATCH(D142,$D$5:$D$283,0))</f>
        <v>0.014003819444444447</v>
      </c>
    </row>
    <row r="143" spans="1:9" ht="18" customHeight="1">
      <c r="A143" s="30" t="s">
        <v>151</v>
      </c>
      <c r="B143" s="61" t="s">
        <v>432</v>
      </c>
      <c r="C143" s="61" t="s">
        <v>410</v>
      </c>
      <c r="D143" s="31" t="s">
        <v>269</v>
      </c>
      <c r="E143" s="61" t="s">
        <v>212</v>
      </c>
      <c r="F143" s="37">
        <v>0.04013321759259259</v>
      </c>
      <c r="G143" s="31" t="str">
        <f t="shared" si="5"/>
        <v>6.05/km</v>
      </c>
      <c r="H143" s="37">
        <f t="shared" si="6"/>
        <v>0.017982291666666667</v>
      </c>
      <c r="I143" s="32">
        <f>F143-INDEX($F$5:$F$283,MATCH(D143,$D$5:$D$283,0))</f>
        <v>0.012494907407407406</v>
      </c>
    </row>
    <row r="144" spans="1:9" ht="18" customHeight="1">
      <c r="A144" s="30" t="s">
        <v>152</v>
      </c>
      <c r="B144" s="61" t="s">
        <v>433</v>
      </c>
      <c r="C144" s="61" t="s">
        <v>434</v>
      </c>
      <c r="D144" s="31" t="s">
        <v>420</v>
      </c>
      <c r="E144" s="61" t="s">
        <v>165</v>
      </c>
      <c r="F144" s="37">
        <v>0.04108888888888889</v>
      </c>
      <c r="G144" s="31" t="str">
        <f t="shared" si="5"/>
        <v>6.14/km</v>
      </c>
      <c r="H144" s="37">
        <f t="shared" si="6"/>
        <v>0.018937962962962965</v>
      </c>
      <c r="I144" s="32">
        <f>F144-INDEX($F$5:$F$283,MATCH(D144,$D$5:$D$283,0))</f>
        <v>0.002292361111111113</v>
      </c>
    </row>
    <row r="145" spans="1:9" ht="18" customHeight="1">
      <c r="A145" s="30" t="s">
        <v>153</v>
      </c>
      <c r="B145" s="61" t="s">
        <v>435</v>
      </c>
      <c r="C145" s="61" t="s">
        <v>436</v>
      </c>
      <c r="D145" s="31" t="s">
        <v>195</v>
      </c>
      <c r="E145" s="61" t="s">
        <v>240</v>
      </c>
      <c r="F145" s="62">
        <v>0.041929398148148146</v>
      </c>
      <c r="G145" s="31" t="str">
        <f t="shared" si="5"/>
        <v>6.21/km</v>
      </c>
      <c r="H145" s="37">
        <f t="shared" si="6"/>
        <v>0.01977847222222222</v>
      </c>
      <c r="I145" s="32">
        <f>F145-INDEX($F$5:$F$283,MATCH(D145,$D$5:$D$283,0))</f>
        <v>0.01766875</v>
      </c>
    </row>
    <row r="146" spans="1:9" ht="18" customHeight="1">
      <c r="A146" s="30" t="s">
        <v>154</v>
      </c>
      <c r="B146" s="61" t="s">
        <v>437</v>
      </c>
      <c r="C146" s="61" t="s">
        <v>361</v>
      </c>
      <c r="D146" s="31" t="s">
        <v>438</v>
      </c>
      <c r="E146" s="61" t="s">
        <v>376</v>
      </c>
      <c r="F146" s="62">
        <v>0.044410879629629633</v>
      </c>
      <c r="G146" s="31" t="str">
        <f t="shared" si="5"/>
        <v>6.44/km</v>
      </c>
      <c r="H146" s="37">
        <f t="shared" si="6"/>
        <v>0.02225995370370371</v>
      </c>
      <c r="I146" s="32">
        <f>F146-INDEX($F$5:$F$283,MATCH(D146,$D$5:$D$283,0))</f>
        <v>0</v>
      </c>
    </row>
    <row r="147" spans="1:9" ht="18" customHeight="1">
      <c r="A147" s="30" t="s">
        <v>155</v>
      </c>
      <c r="B147" s="61" t="s">
        <v>439</v>
      </c>
      <c r="C147" s="61" t="s">
        <v>341</v>
      </c>
      <c r="D147" s="31" t="s">
        <v>438</v>
      </c>
      <c r="E147" s="61" t="s">
        <v>212</v>
      </c>
      <c r="F147" s="62">
        <v>0.04497569444444444</v>
      </c>
      <c r="G147" s="31" t="str">
        <f t="shared" si="5"/>
        <v>6.49/km</v>
      </c>
      <c r="H147" s="37">
        <f t="shared" si="6"/>
        <v>0.02282476851851852</v>
      </c>
      <c r="I147" s="32">
        <f>F147-INDEX($F$5:$F$283,MATCH(D147,$D$5:$D$283,0))</f>
        <v>0.0005648148148148097</v>
      </c>
    </row>
    <row r="148" spans="1:9" ht="18" customHeight="1">
      <c r="A148" s="30" t="s">
        <v>156</v>
      </c>
      <c r="B148" s="61" t="s">
        <v>440</v>
      </c>
      <c r="C148" s="61" t="s">
        <v>441</v>
      </c>
      <c r="D148" s="31" t="s">
        <v>317</v>
      </c>
      <c r="E148" s="61" t="s">
        <v>186</v>
      </c>
      <c r="F148" s="62">
        <v>0.04586689814814815</v>
      </c>
      <c r="G148" s="31" t="str">
        <f t="shared" si="5"/>
        <v>6.57/km</v>
      </c>
      <c r="H148" s="37">
        <f t="shared" si="6"/>
        <v>0.023715972222222225</v>
      </c>
      <c r="I148" s="32">
        <f>F148-INDEX($F$5:$F$283,MATCH(D148,$D$5:$D$283,0))</f>
        <v>0.015285995370370373</v>
      </c>
    </row>
    <row r="149" spans="1:9" ht="18" customHeight="1">
      <c r="A149" s="30" t="s">
        <v>157</v>
      </c>
      <c r="B149" s="61" t="s">
        <v>442</v>
      </c>
      <c r="C149" s="61" t="s">
        <v>443</v>
      </c>
      <c r="D149" s="31" t="s">
        <v>423</v>
      </c>
      <c r="E149" s="61" t="s">
        <v>228</v>
      </c>
      <c r="F149" s="62">
        <v>0.04587152777777778</v>
      </c>
      <c r="G149" s="31" t="str">
        <f t="shared" si="5"/>
        <v>6.57/km</v>
      </c>
      <c r="H149" s="37">
        <f t="shared" si="6"/>
        <v>0.023720601851851857</v>
      </c>
      <c r="I149" s="32">
        <f>F149-INDEX($F$5:$F$283,MATCH(D149,$D$5:$D$283,0))</f>
        <v>0.007064814814814822</v>
      </c>
    </row>
    <row r="150" spans="1:9" ht="18" customHeight="1">
      <c r="A150" s="33" t="s">
        <v>158</v>
      </c>
      <c r="B150" s="63" t="s">
        <v>444</v>
      </c>
      <c r="C150" s="63" t="s">
        <v>263</v>
      </c>
      <c r="D150" s="34" t="s">
        <v>404</v>
      </c>
      <c r="E150" s="63" t="s">
        <v>278</v>
      </c>
      <c r="F150" s="64">
        <v>0.052515046296296296</v>
      </c>
      <c r="G150" s="34" t="str">
        <f t="shared" si="5"/>
        <v>7.58/km</v>
      </c>
      <c r="H150" s="39">
        <f t="shared" si="6"/>
        <v>0.03036412037037037</v>
      </c>
      <c r="I150" s="35">
        <f>F150-INDEX($F$5:$F$283,MATCH(D150,$D$5:$D$283,0))</f>
        <v>0.016919212962962962</v>
      </c>
    </row>
  </sheetData>
  <sheetProtection/>
  <autoFilter ref="A4:I15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4" t="str">
        <f>Individuale!A1</f>
        <v>Trofeo Carrefour Market</v>
      </c>
      <c r="B1" s="55"/>
      <c r="C1" s="56"/>
    </row>
    <row r="2" spans="1:3" ht="24" customHeight="1">
      <c r="A2" s="57" t="str">
        <f>Individuale!B3</f>
        <v>Latina (LT) Italia</v>
      </c>
      <c r="B2" s="58"/>
      <c r="C2" s="59"/>
    </row>
    <row r="3" spans="1:3" ht="24" customHeight="1">
      <c r="A3" s="24"/>
      <c r="B3" s="25" t="s">
        <v>11</v>
      </c>
      <c r="C3" s="26">
        <f>SUM(C5:C418)</f>
        <v>146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2" t="s">
        <v>212</v>
      </c>
      <c r="C5" s="44">
        <v>23</v>
      </c>
    </row>
    <row r="6" spans="1:3" ht="18" customHeight="1">
      <c r="A6" s="11">
        <v>2</v>
      </c>
      <c r="B6" s="12" t="s">
        <v>165</v>
      </c>
      <c r="C6" s="45">
        <v>20</v>
      </c>
    </row>
    <row r="7" spans="1:3" ht="18" customHeight="1">
      <c r="A7" s="11">
        <v>3</v>
      </c>
      <c r="B7" s="12" t="s">
        <v>240</v>
      </c>
      <c r="C7" s="45">
        <v>16</v>
      </c>
    </row>
    <row r="8" spans="1:3" ht="18" customHeight="1">
      <c r="A8" s="11">
        <v>4</v>
      </c>
      <c r="B8" s="12" t="s">
        <v>186</v>
      </c>
      <c r="C8" s="45">
        <v>13</v>
      </c>
    </row>
    <row r="9" spans="1:3" ht="18" customHeight="1">
      <c r="A9" s="11">
        <v>5</v>
      </c>
      <c r="B9" s="12" t="s">
        <v>228</v>
      </c>
      <c r="C9" s="45">
        <v>12</v>
      </c>
    </row>
    <row r="10" spans="1:3" ht="18" customHeight="1">
      <c r="A10" s="11">
        <v>6</v>
      </c>
      <c r="B10" s="12" t="s">
        <v>225</v>
      </c>
      <c r="C10" s="45">
        <v>8</v>
      </c>
    </row>
    <row r="11" spans="1:3" ht="18" customHeight="1">
      <c r="A11" s="11">
        <v>7</v>
      </c>
      <c r="B11" s="12" t="s">
        <v>278</v>
      </c>
      <c r="C11" s="45">
        <v>7</v>
      </c>
    </row>
    <row r="12" spans="1:3" ht="18" customHeight="1">
      <c r="A12" s="11">
        <v>8</v>
      </c>
      <c r="B12" s="12" t="s">
        <v>180</v>
      </c>
      <c r="C12" s="45">
        <v>4</v>
      </c>
    </row>
    <row r="13" spans="1:3" ht="18" customHeight="1">
      <c r="A13" s="11">
        <v>9</v>
      </c>
      <c r="B13" s="12" t="s">
        <v>183</v>
      </c>
      <c r="C13" s="45">
        <v>4</v>
      </c>
    </row>
    <row r="14" spans="1:3" ht="18" customHeight="1">
      <c r="A14" s="11">
        <v>10</v>
      </c>
      <c r="B14" s="12" t="s">
        <v>285</v>
      </c>
      <c r="C14" s="45">
        <v>4</v>
      </c>
    </row>
    <row r="15" spans="1:3" ht="18" customHeight="1">
      <c r="A15" s="11">
        <v>11</v>
      </c>
      <c r="B15" s="12" t="s">
        <v>388</v>
      </c>
      <c r="C15" s="45">
        <v>3</v>
      </c>
    </row>
    <row r="16" spans="1:3" ht="18" customHeight="1">
      <c r="A16" s="11">
        <v>12</v>
      </c>
      <c r="B16" s="12" t="s">
        <v>254</v>
      </c>
      <c r="C16" s="45">
        <v>3</v>
      </c>
    </row>
    <row r="17" spans="1:3" ht="18" customHeight="1">
      <c r="A17" s="11">
        <v>13</v>
      </c>
      <c r="B17" s="12" t="s">
        <v>160</v>
      </c>
      <c r="C17" s="45">
        <v>2</v>
      </c>
    </row>
    <row r="18" spans="1:3" ht="18" customHeight="1">
      <c r="A18" s="11">
        <v>14</v>
      </c>
      <c r="B18" s="12" t="s">
        <v>190</v>
      </c>
      <c r="C18" s="45">
        <v>2</v>
      </c>
    </row>
    <row r="19" spans="1:3" ht="18" customHeight="1">
      <c r="A19" s="40">
        <v>15</v>
      </c>
      <c r="B19" s="41" t="s">
        <v>159</v>
      </c>
      <c r="C19" s="47">
        <v>2</v>
      </c>
    </row>
    <row r="20" spans="1:3" ht="18" customHeight="1">
      <c r="A20" s="11">
        <v>16</v>
      </c>
      <c r="B20" s="12" t="s">
        <v>364</v>
      </c>
      <c r="C20" s="45">
        <v>2</v>
      </c>
    </row>
    <row r="21" spans="1:3" ht="18" customHeight="1">
      <c r="A21" s="11">
        <v>17</v>
      </c>
      <c r="B21" s="12" t="s">
        <v>201</v>
      </c>
      <c r="C21" s="45">
        <v>2</v>
      </c>
    </row>
    <row r="22" spans="1:3" ht="18" customHeight="1">
      <c r="A22" s="11">
        <v>18</v>
      </c>
      <c r="B22" s="12" t="s">
        <v>303</v>
      </c>
      <c r="C22" s="45">
        <v>2</v>
      </c>
    </row>
    <row r="23" spans="1:3" ht="18" customHeight="1">
      <c r="A23" s="11">
        <v>19</v>
      </c>
      <c r="B23" s="12" t="s">
        <v>376</v>
      </c>
      <c r="C23" s="45">
        <v>2</v>
      </c>
    </row>
    <row r="24" spans="1:3" ht="18" customHeight="1">
      <c r="A24" s="11">
        <v>20</v>
      </c>
      <c r="B24" s="12" t="s">
        <v>172</v>
      </c>
      <c r="C24" s="45">
        <v>1</v>
      </c>
    </row>
    <row r="25" spans="1:3" ht="18" customHeight="1">
      <c r="A25" s="11">
        <v>21</v>
      </c>
      <c r="B25" s="12" t="s">
        <v>318</v>
      </c>
      <c r="C25" s="45">
        <v>1</v>
      </c>
    </row>
    <row r="26" spans="1:3" ht="18" customHeight="1">
      <c r="A26" s="11">
        <v>22</v>
      </c>
      <c r="B26" s="12" t="s">
        <v>176</v>
      </c>
      <c r="C26" s="45">
        <v>1</v>
      </c>
    </row>
    <row r="27" spans="1:3" ht="18" customHeight="1">
      <c r="A27" s="11">
        <v>23</v>
      </c>
      <c r="B27" s="12" t="s">
        <v>198</v>
      </c>
      <c r="C27" s="45">
        <v>1</v>
      </c>
    </row>
    <row r="28" spans="1:3" ht="18" customHeight="1">
      <c r="A28" s="11">
        <v>24</v>
      </c>
      <c r="B28" s="12" t="s">
        <v>235</v>
      </c>
      <c r="C28" s="45">
        <v>1</v>
      </c>
    </row>
    <row r="29" spans="1:3" ht="18" customHeight="1">
      <c r="A29" s="11">
        <v>25</v>
      </c>
      <c r="B29" s="12" t="s">
        <v>264</v>
      </c>
      <c r="C29" s="45">
        <v>1</v>
      </c>
    </row>
    <row r="30" spans="1:3" ht="18" customHeight="1">
      <c r="A30" s="11">
        <v>26</v>
      </c>
      <c r="B30" s="12" t="s">
        <v>270</v>
      </c>
      <c r="C30" s="45">
        <v>1</v>
      </c>
    </row>
    <row r="31" spans="1:3" ht="18" customHeight="1">
      <c r="A31" s="11">
        <v>27</v>
      </c>
      <c r="B31" s="12" t="s">
        <v>208</v>
      </c>
      <c r="C31" s="45">
        <v>1</v>
      </c>
    </row>
    <row r="32" spans="1:3" ht="18" customHeight="1">
      <c r="A32" s="11">
        <v>28</v>
      </c>
      <c r="B32" s="12" t="s">
        <v>308</v>
      </c>
      <c r="C32" s="45">
        <v>1</v>
      </c>
    </row>
    <row r="33" spans="1:3" ht="18" customHeight="1">
      <c r="A33" s="11">
        <v>29</v>
      </c>
      <c r="B33" s="12" t="s">
        <v>394</v>
      </c>
      <c r="C33" s="45">
        <v>1</v>
      </c>
    </row>
    <row r="34" spans="1:3" ht="18" customHeight="1">
      <c r="A34" s="11">
        <v>30</v>
      </c>
      <c r="B34" s="12" t="s">
        <v>210</v>
      </c>
      <c r="C34" s="45">
        <v>1</v>
      </c>
    </row>
    <row r="35" spans="1:3" ht="18" customHeight="1">
      <c r="A35" s="11">
        <v>31</v>
      </c>
      <c r="B35" s="12" t="s">
        <v>111</v>
      </c>
      <c r="C35" s="45">
        <v>1</v>
      </c>
    </row>
    <row r="36" spans="1:3" ht="18" customHeight="1">
      <c r="A36" s="11">
        <v>32</v>
      </c>
      <c r="B36" s="12" t="s">
        <v>398</v>
      </c>
      <c r="C36" s="45">
        <v>1</v>
      </c>
    </row>
    <row r="37" spans="1:3" ht="18" customHeight="1">
      <c r="A37" s="11">
        <v>33</v>
      </c>
      <c r="B37" s="12" t="s">
        <v>169</v>
      </c>
      <c r="C37" s="45">
        <v>1</v>
      </c>
    </row>
    <row r="38" spans="1:3" ht="18" customHeight="1">
      <c r="A38" s="13">
        <v>34</v>
      </c>
      <c r="B38" s="43" t="s">
        <v>244</v>
      </c>
      <c r="C38" s="46">
        <v>1</v>
      </c>
    </row>
  </sheetData>
  <sheetProtection/>
  <autoFilter ref="A4:C4">
    <sortState ref="A5:C38">
      <sortCondition descending="1" sortBy="value" ref="C5:C3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2017-10-16T15:44:15Z</dcterms:modified>
  <cp:category/>
  <cp:version/>
  <cp:contentType/>
  <cp:contentStatus/>
</cp:coreProperties>
</file>