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RealTime" sheetId="1" r:id="rId1"/>
    <sheet name="Squadre" sheetId="2" r:id="rId2"/>
  </sheets>
  <definedNames>
    <definedName name="_xlnm._FilterDatabase" localSheetId="0" hidden="1">'RealTime'!$A$3:$I$47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<sst xmlns="http://schemas.openxmlformats.org/spreadsheetml/2006/main" count="180" uniqueCount="92">
  <si>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</si>
  <si>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</si>
  <si>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</si>
  <si>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</si>
  <si>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</si>
  <si>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</si>
  <si>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</si>
  <si>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</si>
  <si>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</si>
  <si>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</si>
  <si>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</si>
  <si>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Un 5000 tra gli acquedotti 1ª edizione</t>
  </si>
  <si>
    <t>Via Lemonia - Roma (Roma) Italia - Sabato 04/07/2009</t>
  </si>
  <si>
    <t xml:space="preserve">Giuseppe D' Antone  </t>
  </si>
  <si>
    <t xml:space="preserve">Paolo Pollastrini        </t>
  </si>
  <si>
    <t xml:space="preserve">Giuseppe Petrarca     </t>
  </si>
  <si>
    <t xml:space="preserve">Franco Bruno            </t>
  </si>
  <si>
    <t xml:space="preserve">Roberto Naranzi        </t>
  </si>
  <si>
    <t xml:space="preserve">Andrea Cappelli        </t>
  </si>
  <si>
    <t xml:space="preserve">Roberto Coccia          </t>
  </si>
  <si>
    <t xml:space="preserve">Luciano Bernardini   </t>
  </si>
  <si>
    <t xml:space="preserve">Federico Meiattini     </t>
  </si>
  <si>
    <t xml:space="preserve">Massimo Dessi          </t>
  </si>
  <si>
    <t xml:space="preserve">Stefano Cina              </t>
  </si>
  <si>
    <t xml:space="preserve">Fabio Giardulli          </t>
  </si>
  <si>
    <t xml:space="preserve">Pino Contu                 </t>
  </si>
  <si>
    <t xml:space="preserve">Agostino Siciliano     </t>
  </si>
  <si>
    <t xml:space="preserve">Luigi Marfeo              </t>
  </si>
  <si>
    <t xml:space="preserve">Luigi Falato               </t>
  </si>
  <si>
    <t xml:space="preserve">Marco Castellano       </t>
  </si>
  <si>
    <t xml:space="preserve">Mauro Iacobelli         </t>
  </si>
  <si>
    <t xml:space="preserve">Cristiano Di Filippo   </t>
  </si>
  <si>
    <t xml:space="preserve">Mimmo Martinelli     </t>
  </si>
  <si>
    <t xml:space="preserve">Giuseppe Cesari         </t>
  </si>
  <si>
    <t xml:space="preserve">Andrea Gazillo          </t>
  </si>
  <si>
    <t xml:space="preserve">Roberto Ciciani          </t>
  </si>
  <si>
    <t xml:space="preserve">Mario Ardizzi            </t>
  </si>
  <si>
    <t>Roi Piermarini</t>
  </si>
  <si>
    <t xml:space="preserve">Aldo Iorio                  </t>
  </si>
  <si>
    <t xml:space="preserve">Antonio Sacco           </t>
  </si>
  <si>
    <t xml:space="preserve">Gianluca Agomeri      </t>
  </si>
  <si>
    <t xml:space="preserve">Stefano Mondroni      </t>
  </si>
  <si>
    <t xml:space="preserve">Antonio Di Giorgio   </t>
  </si>
  <si>
    <t xml:space="preserve">Franco Pimpinello     </t>
  </si>
  <si>
    <t xml:space="preserve">Nicola Tulli                </t>
  </si>
  <si>
    <t xml:space="preserve">Claudio Percuoco      </t>
  </si>
  <si>
    <t xml:space="preserve">Diego Distefano         </t>
  </si>
  <si>
    <t xml:space="preserve">Stefano Letizi            </t>
  </si>
  <si>
    <t xml:space="preserve">Aldo Rossellini          </t>
  </si>
  <si>
    <t xml:space="preserve">Natale Bortoloni        </t>
  </si>
  <si>
    <t>Patrizia Santarelli</t>
  </si>
  <si>
    <t xml:space="preserve">Domenico Racioppi  </t>
  </si>
  <si>
    <t>Lorenzo Pimpinello</t>
  </si>
  <si>
    <t xml:space="preserve">Davide Giampa'        </t>
  </si>
  <si>
    <t xml:space="preserve">Andrea Tavazza        </t>
  </si>
  <si>
    <t xml:space="preserve">Severino Mosca        </t>
  </si>
  <si>
    <t xml:space="preserve">Valerio Piccioni         </t>
  </si>
  <si>
    <t>Spiragli di Luce</t>
  </si>
  <si>
    <t>LBM Sport</t>
  </si>
  <si>
    <t>M</t>
  </si>
  <si>
    <t>F</t>
  </si>
  <si>
    <t xml:space="preserve">A.S.D. Villa Gordiani       </t>
  </si>
  <si>
    <t xml:space="preserve">AICS Club AT.Centrale      </t>
  </si>
  <si>
    <t xml:space="preserve">Amatori Villa Panfili          </t>
  </si>
  <si>
    <t xml:space="preserve">A.S.D. Acorp Roma               </t>
  </si>
  <si>
    <t xml:space="preserve">A.S.D. Triathlon Ostia      </t>
  </si>
  <si>
    <t xml:space="preserve">A.S.D. Atletico Latina          </t>
  </si>
  <si>
    <t xml:space="preserve">A.S.D. Ostia Runner Avis      </t>
  </si>
  <si>
    <t>A.S.D. Podistica Priverno Avi</t>
  </si>
  <si>
    <t xml:space="preserve">A.S.D. Villa Gordiani            </t>
  </si>
  <si>
    <t xml:space="preserve">Atletica Tusculum              </t>
  </si>
  <si>
    <t>A.S.D. Podistica Solidarietà</t>
  </si>
  <si>
    <t xml:space="preserve">Atletico Uisp Monterotondo              </t>
  </si>
  <si>
    <t xml:space="preserve">La Sbarra                            </t>
  </si>
  <si>
    <t xml:space="preserve">Roma Road Runners Club  </t>
  </si>
  <si>
    <t xml:space="preserve">Villa Guglielmi                   </t>
  </si>
  <si>
    <t xml:space="preserve">Podistica 2007                    </t>
  </si>
  <si>
    <t xml:space="preserve">Old Stars Ostia                    </t>
  </si>
  <si>
    <t xml:space="preserve">Old Stars Ostia                   </t>
  </si>
  <si>
    <t xml:space="preserve">Fashion Sport                      </t>
  </si>
  <si>
    <t xml:space="preserve">Runners Ciampino             </t>
  </si>
  <si>
    <t xml:space="preserve">Podistica Ostia                    </t>
  </si>
  <si>
    <t xml:space="preserve">Romana Gas                        </t>
  </si>
  <si>
    <t xml:space="preserve">Cat Sport                             </t>
  </si>
  <si>
    <t xml:space="preserve">Leprotti Villa Ada             </t>
  </si>
  <si>
    <t>Roma Road Runners Club</t>
  </si>
  <si>
    <t>Palestrina running</t>
  </si>
  <si>
    <t>G.S. Peter Pan</t>
  </si>
  <si>
    <t>Carriri Rieti</t>
  </si>
  <si>
    <t>R.C.F.</t>
  </si>
  <si>
    <t>US Roma 83</t>
  </si>
  <si>
    <t>Club Atletico Centrale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</si>
</sst>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21" fontId="1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pane ySplit="3" topLeftCell="BM4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27" t="s">
        <v>11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>
      <c r="A2" s="29" t="s">
        <v>12</v>
      </c>
      <c r="B2" s="30"/>
      <c r="C2" s="30"/>
      <c r="D2" s="30"/>
      <c r="E2" s="30"/>
      <c r="F2" s="30"/>
      <c r="G2" s="31"/>
      <c r="H2" s="5" t="s">
        <v>1</v>
      </c>
      <c r="I2" s="6">
        <v>5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41" t="s">
        <v>13</v>
      </c>
      <c r="C4" s="44"/>
      <c r="D4" s="22" t="s">
        <v>59</v>
      </c>
      <c r="E4" s="38" t="s">
        <v>86</v>
      </c>
      <c r="F4" s="47">
        <v>0.011342592592592592</v>
      </c>
      <c r="G4" s="11" t="str">
        <f aca="true" t="shared" si="0" ref="G4:G47">TEXT(INT((HOUR(F4)*3600+MINUTE(F4)*60+SECOND(F4))/$I$2/60),"0")&amp;"."&amp;TEXT(MOD((HOUR(F4)*3600+MINUTE(F4)*60+SECOND(F4))/$I$2,60),"00")&amp;"/km"</f>
        <v>3.16/km</v>
      </c>
      <c r="H4" s="15">
        <f aca="true" t="shared" si="1" ref="H4:H47">F4-$F$4</f>
        <v>0</v>
      </c>
      <c r="I4" s="15">
        <f>F4-INDEX($F$4:$F$1375,MATCH(D4,$D$4:$D$1375,0))</f>
        <v>0</v>
      </c>
    </row>
    <row r="5" spans="1:9" s="13" customFormat="1" ht="15" customHeight="1">
      <c r="A5" s="12">
        <v>2</v>
      </c>
      <c r="B5" s="42" t="s">
        <v>14</v>
      </c>
      <c r="C5" s="45"/>
      <c r="D5" s="23" t="s">
        <v>59</v>
      </c>
      <c r="E5" s="39" t="s">
        <v>87</v>
      </c>
      <c r="F5" s="48">
        <v>0.011458333333333334</v>
      </c>
      <c r="G5" s="12" t="str">
        <f t="shared" si="0"/>
        <v>3.18/km</v>
      </c>
      <c r="H5" s="14">
        <f t="shared" si="1"/>
        <v>0.00011574074074074264</v>
      </c>
      <c r="I5" s="14">
        <f>F5-INDEX($F$4:$F$1375,MATCH(D5,$D$4:$D$1375,0))</f>
        <v>0.00011574074074074264</v>
      </c>
    </row>
    <row r="6" spans="1:9" s="13" customFormat="1" ht="15" customHeight="1">
      <c r="A6" s="12">
        <v>3</v>
      </c>
      <c r="B6" s="42" t="s">
        <v>15</v>
      </c>
      <c r="C6" s="45"/>
      <c r="D6" s="23" t="s">
        <v>59</v>
      </c>
      <c r="E6" s="39" t="s">
        <v>88</v>
      </c>
      <c r="F6" s="48">
        <v>0.011805555555555555</v>
      </c>
      <c r="G6" s="12" t="str">
        <f t="shared" si="0"/>
        <v>3.24/km</v>
      </c>
      <c r="H6" s="14">
        <f t="shared" si="1"/>
        <v>0.00046296296296296363</v>
      </c>
      <c r="I6" s="14">
        <f>F6-INDEX($F$4:$F$1375,MATCH(D6,$D$4:$D$1375,0))</f>
        <v>0.00046296296296296363</v>
      </c>
    </row>
    <row r="7" spans="1:9" s="13" customFormat="1" ht="15" customHeight="1">
      <c r="A7" s="12">
        <v>4</v>
      </c>
      <c r="B7" s="42" t="s">
        <v>16</v>
      </c>
      <c r="C7" s="45"/>
      <c r="D7" s="23" t="s">
        <v>59</v>
      </c>
      <c r="E7" s="39" t="s">
        <v>89</v>
      </c>
      <c r="F7" s="48">
        <v>0.011979166666666666</v>
      </c>
      <c r="G7" s="12" t="str">
        <f t="shared" si="0"/>
        <v>3.27/km</v>
      </c>
      <c r="H7" s="14">
        <f t="shared" si="1"/>
        <v>0.0006365740740740741</v>
      </c>
      <c r="I7" s="14">
        <f>F7-INDEX($F$4:$F$1375,MATCH(D7,$D$4:$D$1375,0))</f>
        <v>0.0006365740740740741</v>
      </c>
    </row>
    <row r="8" spans="1:9" s="13" customFormat="1" ht="15" customHeight="1">
      <c r="A8" s="16">
        <v>5</v>
      </c>
      <c r="B8" s="50" t="s">
        <v>17</v>
      </c>
      <c r="C8" s="51"/>
      <c r="D8" s="25" t="s">
        <v>59</v>
      </c>
      <c r="E8" s="52" t="s">
        <v>71</v>
      </c>
      <c r="F8" s="53">
        <v>0.0121875</v>
      </c>
      <c r="G8" s="16" t="str">
        <f t="shared" si="0"/>
        <v>3.31/km</v>
      </c>
      <c r="H8" s="17">
        <f t="shared" si="1"/>
        <v>0.0008449074074074088</v>
      </c>
      <c r="I8" s="17">
        <f>F8-INDEX($F$4:$F$1375,MATCH(D8,$D$4:$D$1375,0))</f>
        <v>0.0008449074074074088</v>
      </c>
    </row>
    <row r="9" spans="1:9" s="13" customFormat="1" ht="15" customHeight="1">
      <c r="A9" s="12">
        <v>6</v>
      </c>
      <c r="B9" s="42" t="s">
        <v>18</v>
      </c>
      <c r="C9" s="45"/>
      <c r="D9" s="23" t="s">
        <v>59</v>
      </c>
      <c r="E9" s="39" t="s">
        <v>90</v>
      </c>
      <c r="F9" s="48">
        <v>0.01238425925925926</v>
      </c>
      <c r="G9" s="12" t="str">
        <f t="shared" si="0"/>
        <v>3.34/km</v>
      </c>
      <c r="H9" s="14">
        <f t="shared" si="1"/>
        <v>0.0010416666666666682</v>
      </c>
      <c r="I9" s="14">
        <f>F9-INDEX($F$4:$F$1375,MATCH(D9,$D$4:$D$1375,0))</f>
        <v>0.0010416666666666682</v>
      </c>
    </row>
    <row r="10" spans="1:9" s="13" customFormat="1" ht="15" customHeight="1">
      <c r="A10" s="12">
        <v>7</v>
      </c>
      <c r="B10" s="42" t="s">
        <v>19</v>
      </c>
      <c r="C10" s="45"/>
      <c r="D10" s="23" t="s">
        <v>59</v>
      </c>
      <c r="E10" s="39" t="s">
        <v>85</v>
      </c>
      <c r="F10" s="48">
        <v>0.012465277777777777</v>
      </c>
      <c r="G10" s="12" t="str">
        <f t="shared" si="0"/>
        <v>3.35/km</v>
      </c>
      <c r="H10" s="14">
        <f t="shared" si="1"/>
        <v>0.001122685185185185</v>
      </c>
      <c r="I10" s="14">
        <f>F10-INDEX($F$4:$F$1375,MATCH(D10,$D$4:$D$1375,0))</f>
        <v>0.001122685185185185</v>
      </c>
    </row>
    <row r="11" spans="1:9" s="13" customFormat="1" ht="15" customHeight="1">
      <c r="A11" s="12">
        <v>8</v>
      </c>
      <c r="B11" s="42" t="s">
        <v>20</v>
      </c>
      <c r="C11" s="45"/>
      <c r="D11" s="23" t="s">
        <v>59</v>
      </c>
      <c r="E11" s="39" t="s">
        <v>58</v>
      </c>
      <c r="F11" s="48">
        <v>0.012534722222222223</v>
      </c>
      <c r="G11" s="12" t="str">
        <f t="shared" si="0"/>
        <v>3.37/km</v>
      </c>
      <c r="H11" s="14">
        <f t="shared" si="1"/>
        <v>0.0011921296296296315</v>
      </c>
      <c r="I11" s="14">
        <f>F11-INDEX($F$4:$F$1375,MATCH(D11,$D$4:$D$1375,0))</f>
        <v>0.0011921296296296315</v>
      </c>
    </row>
    <row r="12" spans="1:9" s="13" customFormat="1" ht="15" customHeight="1">
      <c r="A12" s="12">
        <v>9</v>
      </c>
      <c r="B12" s="42" t="s">
        <v>21</v>
      </c>
      <c r="C12" s="45"/>
      <c r="D12" s="23" t="s">
        <v>59</v>
      </c>
      <c r="E12" s="39" t="s">
        <v>70</v>
      </c>
      <c r="F12" s="48">
        <v>0.01258101851851852</v>
      </c>
      <c r="G12" s="12" t="str">
        <f t="shared" si="0"/>
        <v>3.37/km</v>
      </c>
      <c r="H12" s="14">
        <f t="shared" si="1"/>
        <v>0.0012384259259259275</v>
      </c>
      <c r="I12" s="14">
        <f>F12-INDEX($F$4:$F$1375,MATCH(D12,$D$4:$D$1375,0))</f>
        <v>0.0012384259259259275</v>
      </c>
    </row>
    <row r="13" spans="1:9" s="13" customFormat="1" ht="15" customHeight="1">
      <c r="A13" s="12">
        <v>10</v>
      </c>
      <c r="B13" s="42" t="s">
        <v>22</v>
      </c>
      <c r="C13" s="45"/>
      <c r="D13" s="23" t="s">
        <v>59</v>
      </c>
      <c r="E13" s="39" t="s">
        <v>75</v>
      </c>
      <c r="F13" s="48">
        <v>0.012858796296296297</v>
      </c>
      <c r="G13" s="12" t="str">
        <f t="shared" si="0"/>
        <v>3.42/km</v>
      </c>
      <c r="H13" s="14">
        <f t="shared" si="1"/>
        <v>0.0015162037037037054</v>
      </c>
      <c r="I13" s="14">
        <f>F13-INDEX($F$4:$F$1375,MATCH(D13,$D$4:$D$1375,0))</f>
        <v>0.0015162037037037054</v>
      </c>
    </row>
    <row r="14" spans="1:9" s="13" customFormat="1" ht="15" customHeight="1">
      <c r="A14" s="12">
        <v>11</v>
      </c>
      <c r="B14" s="42" t="s">
        <v>23</v>
      </c>
      <c r="C14" s="45"/>
      <c r="D14" s="23" t="s">
        <v>59</v>
      </c>
      <c r="E14" s="39" t="s">
        <v>76</v>
      </c>
      <c r="F14" s="48">
        <v>0.012974537037037036</v>
      </c>
      <c r="G14" s="12" t="str">
        <f t="shared" si="0"/>
        <v>3.44/km</v>
      </c>
      <c r="H14" s="14">
        <f t="shared" si="1"/>
        <v>0.0016319444444444445</v>
      </c>
      <c r="I14" s="14">
        <f>F14-INDEX($F$4:$F$1375,MATCH(D14,$D$4:$D$1375,0))</f>
        <v>0.0016319444444444445</v>
      </c>
    </row>
    <row r="15" spans="1:9" s="13" customFormat="1" ht="15" customHeight="1">
      <c r="A15" s="12">
        <v>12</v>
      </c>
      <c r="B15" s="42" t="s">
        <v>24</v>
      </c>
      <c r="C15" s="45"/>
      <c r="D15" s="23" t="s">
        <v>59</v>
      </c>
      <c r="E15" s="39" t="s">
        <v>77</v>
      </c>
      <c r="F15" s="48">
        <v>0.012997685185185183</v>
      </c>
      <c r="G15" s="12" t="str">
        <f t="shared" si="0"/>
        <v>3.45/km</v>
      </c>
      <c r="H15" s="14">
        <f t="shared" si="1"/>
        <v>0.0016550925925925917</v>
      </c>
      <c r="I15" s="14">
        <f>F15-INDEX($F$4:$F$1375,MATCH(D15,$D$4:$D$1375,0))</f>
        <v>0.0016550925925925917</v>
      </c>
    </row>
    <row r="16" spans="1:9" s="13" customFormat="1" ht="15" customHeight="1">
      <c r="A16" s="12">
        <v>13</v>
      </c>
      <c r="B16" s="42" t="s">
        <v>25</v>
      </c>
      <c r="C16" s="45"/>
      <c r="D16" s="23" t="s">
        <v>59</v>
      </c>
      <c r="E16" s="39" t="s">
        <v>78</v>
      </c>
      <c r="F16" s="48">
        <v>0.01306712962962963</v>
      </c>
      <c r="G16" s="12" t="str">
        <f t="shared" si="0"/>
        <v>3.46/km</v>
      </c>
      <c r="H16" s="14">
        <f t="shared" si="1"/>
        <v>0.0017245370370370383</v>
      </c>
      <c r="I16" s="14">
        <f>F16-INDEX($F$4:$F$1375,MATCH(D16,$D$4:$D$1375,0))</f>
        <v>0.0017245370370370383</v>
      </c>
    </row>
    <row r="17" spans="1:9" s="13" customFormat="1" ht="15" customHeight="1">
      <c r="A17" s="12">
        <v>14</v>
      </c>
      <c r="B17" s="42" t="s">
        <v>26</v>
      </c>
      <c r="C17" s="45"/>
      <c r="D17" s="23" t="s">
        <v>59</v>
      </c>
      <c r="E17" s="39" t="s">
        <v>74</v>
      </c>
      <c r="F17" s="48">
        <v>0.013252314814814814</v>
      </c>
      <c r="G17" s="12" t="str">
        <f t="shared" si="0"/>
        <v>3.49/km</v>
      </c>
      <c r="H17" s="14">
        <f t="shared" si="1"/>
        <v>0.0019097222222222224</v>
      </c>
      <c r="I17" s="14">
        <f>F17-INDEX($F$4:$F$1375,MATCH(D17,$D$4:$D$1375,0))</f>
        <v>0.0019097222222222224</v>
      </c>
    </row>
    <row r="18" spans="1:9" s="13" customFormat="1" ht="15" customHeight="1">
      <c r="A18" s="16">
        <v>15</v>
      </c>
      <c r="B18" s="50" t="s">
        <v>27</v>
      </c>
      <c r="C18" s="51"/>
      <c r="D18" s="25" t="s">
        <v>59</v>
      </c>
      <c r="E18" s="52" t="s">
        <v>71</v>
      </c>
      <c r="F18" s="53">
        <v>0.013368055555555557</v>
      </c>
      <c r="G18" s="16" t="str">
        <f t="shared" si="0"/>
        <v>3.51/km</v>
      </c>
      <c r="H18" s="17">
        <f t="shared" si="1"/>
        <v>0.002025462962962965</v>
      </c>
      <c r="I18" s="17">
        <f>F18-INDEX($F$4:$F$1375,MATCH(D18,$D$4:$D$1375,0))</f>
        <v>0.002025462962962965</v>
      </c>
    </row>
    <row r="19" spans="1:9" s="13" customFormat="1" ht="15" customHeight="1">
      <c r="A19" s="12">
        <v>16</v>
      </c>
      <c r="B19" s="42" t="s">
        <v>28</v>
      </c>
      <c r="C19" s="45"/>
      <c r="D19" s="23" t="s">
        <v>59</v>
      </c>
      <c r="E19" s="39" t="s">
        <v>72</v>
      </c>
      <c r="F19" s="48">
        <v>0.013391203703703704</v>
      </c>
      <c r="G19" s="12" t="str">
        <f t="shared" si="0"/>
        <v>3.51/km</v>
      </c>
      <c r="H19" s="14">
        <f t="shared" si="1"/>
        <v>0.002048611111111112</v>
      </c>
      <c r="I19" s="14">
        <f>F19-INDEX($F$4:$F$1375,MATCH(D19,$D$4:$D$1375,0))</f>
        <v>0.002048611111111112</v>
      </c>
    </row>
    <row r="20" spans="1:9" s="13" customFormat="1" ht="15" customHeight="1">
      <c r="A20" s="12">
        <v>17</v>
      </c>
      <c r="B20" s="42" t="s">
        <v>29</v>
      </c>
      <c r="C20" s="45"/>
      <c r="D20" s="23" t="s">
        <v>59</v>
      </c>
      <c r="E20" s="39" t="s">
        <v>79</v>
      </c>
      <c r="F20" s="48">
        <v>0.01347222222222222</v>
      </c>
      <c r="G20" s="12" t="str">
        <f t="shared" si="0"/>
        <v>3.53/km</v>
      </c>
      <c r="H20" s="14">
        <f t="shared" si="1"/>
        <v>0.002129629629629629</v>
      </c>
      <c r="I20" s="14">
        <f>F20-INDEX($F$4:$F$1375,MATCH(D20,$D$4:$D$1375,0))</f>
        <v>0.002129629629629629</v>
      </c>
    </row>
    <row r="21" spans="1:9" s="13" customFormat="1" ht="15" customHeight="1">
      <c r="A21" s="12">
        <v>18</v>
      </c>
      <c r="B21" s="42" t="s">
        <v>30</v>
      </c>
      <c r="C21" s="45"/>
      <c r="D21" s="23" t="s">
        <v>59</v>
      </c>
      <c r="E21" s="39" t="s">
        <v>67</v>
      </c>
      <c r="F21" s="48">
        <v>0.013993055555555555</v>
      </c>
      <c r="G21" s="12" t="str">
        <f t="shared" si="0"/>
        <v>4.02/km</v>
      </c>
      <c r="H21" s="14">
        <f t="shared" si="1"/>
        <v>0.002650462962962964</v>
      </c>
      <c r="I21" s="14">
        <f>F21-INDEX($F$4:$F$1375,MATCH(D21,$D$4:$D$1375,0))</f>
        <v>0.002650462962962964</v>
      </c>
    </row>
    <row r="22" spans="1:9" s="13" customFormat="1" ht="15" customHeight="1">
      <c r="A22" s="12">
        <v>19</v>
      </c>
      <c r="B22" s="42" t="s">
        <v>31</v>
      </c>
      <c r="C22" s="45"/>
      <c r="D22" s="23" t="s">
        <v>59</v>
      </c>
      <c r="E22" s="39" t="s">
        <v>64</v>
      </c>
      <c r="F22" s="48">
        <v>0.01400462962962963</v>
      </c>
      <c r="G22" s="12" t="str">
        <f t="shared" si="0"/>
        <v>4.02/km</v>
      </c>
      <c r="H22" s="14">
        <f t="shared" si="1"/>
        <v>0.002662037037037039</v>
      </c>
      <c r="I22" s="14">
        <f>F22-INDEX($F$4:$F$1375,MATCH(D22,$D$4:$D$1375,0))</f>
        <v>0.002662037037037039</v>
      </c>
    </row>
    <row r="23" spans="1:9" s="13" customFormat="1" ht="15" customHeight="1">
      <c r="A23" s="12">
        <v>20</v>
      </c>
      <c r="B23" s="42" t="s">
        <v>32</v>
      </c>
      <c r="C23" s="45"/>
      <c r="D23" s="23" t="s">
        <v>59</v>
      </c>
      <c r="E23" s="39" t="s">
        <v>74</v>
      </c>
      <c r="F23" s="48">
        <v>0.014085648148148151</v>
      </c>
      <c r="G23" s="12" t="str">
        <f t="shared" si="0"/>
        <v>4.03/km</v>
      </c>
      <c r="H23" s="14">
        <f t="shared" si="1"/>
        <v>0.0027430555555555593</v>
      </c>
      <c r="I23" s="14">
        <f>F23-INDEX($F$4:$F$1375,MATCH(D23,$D$4:$D$1375,0))</f>
        <v>0.0027430555555555593</v>
      </c>
    </row>
    <row r="24" spans="1:9" s="13" customFormat="1" ht="15" customHeight="1">
      <c r="A24" s="12">
        <v>21</v>
      </c>
      <c r="B24" s="42" t="s">
        <v>33</v>
      </c>
      <c r="C24" s="45"/>
      <c r="D24" s="23" t="s">
        <v>59</v>
      </c>
      <c r="E24" s="39" t="s">
        <v>80</v>
      </c>
      <c r="F24" s="48">
        <v>0.014317129629629631</v>
      </c>
      <c r="G24" s="12" t="str">
        <f t="shared" si="0"/>
        <v>4.07/km</v>
      </c>
      <c r="H24" s="14">
        <f t="shared" si="1"/>
        <v>0.0029745370370370394</v>
      </c>
      <c r="I24" s="14">
        <f>F24-INDEX($F$4:$F$1375,MATCH(D24,$D$4:$D$1375,0))</f>
        <v>0.0029745370370370394</v>
      </c>
    </row>
    <row r="25" spans="1:9" s="13" customFormat="1" ht="15" customHeight="1">
      <c r="A25" s="12">
        <v>22</v>
      </c>
      <c r="B25" s="42" t="s">
        <v>34</v>
      </c>
      <c r="C25" s="45"/>
      <c r="D25" s="23" t="s">
        <v>59</v>
      </c>
      <c r="E25" s="39" t="s">
        <v>66</v>
      </c>
      <c r="F25" s="48">
        <v>0.014479166666666668</v>
      </c>
      <c r="G25" s="12" t="str">
        <f t="shared" si="0"/>
        <v>4.10/km</v>
      </c>
      <c r="H25" s="14">
        <f t="shared" si="1"/>
        <v>0.0031365740740740763</v>
      </c>
      <c r="I25" s="14">
        <f>F25-INDEX($F$4:$F$1375,MATCH(D25,$D$4:$D$1375,0))</f>
        <v>0.0031365740740740763</v>
      </c>
    </row>
    <row r="26" spans="1:9" s="13" customFormat="1" ht="15" customHeight="1">
      <c r="A26" s="12">
        <v>23</v>
      </c>
      <c r="B26" s="42" t="s">
        <v>35</v>
      </c>
      <c r="C26" s="45"/>
      <c r="D26" s="23" t="s">
        <v>59</v>
      </c>
      <c r="E26" s="39" t="s">
        <v>74</v>
      </c>
      <c r="F26" s="48">
        <v>0.014571759259259258</v>
      </c>
      <c r="G26" s="12" t="str">
        <f t="shared" si="0"/>
        <v>4.12/km</v>
      </c>
      <c r="H26" s="14">
        <f t="shared" si="1"/>
        <v>0.0032291666666666666</v>
      </c>
      <c r="I26" s="14">
        <f>F26-INDEX($F$4:$F$1375,MATCH(D26,$D$4:$D$1375,0))</f>
        <v>0.0032291666666666666</v>
      </c>
    </row>
    <row r="27" spans="1:9" s="13" customFormat="1" ht="15" customHeight="1">
      <c r="A27" s="12">
        <v>24</v>
      </c>
      <c r="B27" s="42" t="s">
        <v>36</v>
      </c>
      <c r="C27" s="45"/>
      <c r="D27" s="23" t="s">
        <v>59</v>
      </c>
      <c r="E27" s="39" t="s">
        <v>73</v>
      </c>
      <c r="F27" s="48">
        <v>0.014675925925925926</v>
      </c>
      <c r="G27" s="12" t="str">
        <f t="shared" si="0"/>
        <v>4.14/km</v>
      </c>
      <c r="H27" s="14">
        <f t="shared" si="1"/>
        <v>0.003333333333333334</v>
      </c>
      <c r="I27" s="14">
        <f>F27-INDEX($F$4:$F$1375,MATCH(D27,$D$4:$D$1375,0))</f>
        <v>0.003333333333333334</v>
      </c>
    </row>
    <row r="28" spans="1:9" s="13" customFormat="1" ht="15" customHeight="1">
      <c r="A28" s="12">
        <v>25</v>
      </c>
      <c r="B28" s="42" t="s">
        <v>37</v>
      </c>
      <c r="C28" s="45"/>
      <c r="D28" s="23" t="s">
        <v>59</v>
      </c>
      <c r="E28" s="39" t="s">
        <v>57</v>
      </c>
      <c r="F28" s="48">
        <v>0.014699074074074074</v>
      </c>
      <c r="G28" s="12" t="str">
        <f t="shared" si="0"/>
        <v>4.14/km</v>
      </c>
      <c r="H28" s="14">
        <f t="shared" si="1"/>
        <v>0.003356481481481483</v>
      </c>
      <c r="I28" s="14">
        <f>F28-INDEX($F$4:$F$1375,MATCH(D28,$D$4:$D$1375,0))</f>
        <v>0.003356481481481483</v>
      </c>
    </row>
    <row r="29" spans="1:9" s="13" customFormat="1" ht="15" customHeight="1">
      <c r="A29" s="12">
        <v>26</v>
      </c>
      <c r="B29" s="42" t="s">
        <v>38</v>
      </c>
      <c r="C29" s="45"/>
      <c r="D29" s="23" t="s">
        <v>59</v>
      </c>
      <c r="E29" s="39" t="s">
        <v>81</v>
      </c>
      <c r="F29" s="48">
        <v>0.014907407407407406</v>
      </c>
      <c r="G29" s="12" t="str">
        <f t="shared" si="0"/>
        <v>4.18/km</v>
      </c>
      <c r="H29" s="14">
        <f t="shared" si="1"/>
        <v>0.003564814814814814</v>
      </c>
      <c r="I29" s="14">
        <f>F29-INDEX($F$4:$F$1375,MATCH(D29,$D$4:$D$1375,0))</f>
        <v>0.003564814814814814</v>
      </c>
    </row>
    <row r="30" spans="1:9" s="13" customFormat="1" ht="15" customHeight="1">
      <c r="A30" s="12">
        <v>27</v>
      </c>
      <c r="B30" s="42" t="s">
        <v>39</v>
      </c>
      <c r="C30" s="45"/>
      <c r="D30" s="23" t="s">
        <v>59</v>
      </c>
      <c r="E30" s="39" t="s">
        <v>69</v>
      </c>
      <c r="F30" s="48">
        <v>0.014988425925925926</v>
      </c>
      <c r="G30" s="12" t="str">
        <f t="shared" si="0"/>
        <v>4.19/km</v>
      </c>
      <c r="H30" s="14">
        <f t="shared" si="1"/>
        <v>0.0036458333333333343</v>
      </c>
      <c r="I30" s="14">
        <f>F30-INDEX($F$4:$F$1375,MATCH(D30,$D$4:$D$1375,0))</f>
        <v>0.0036458333333333343</v>
      </c>
    </row>
    <row r="31" spans="1:9" s="13" customFormat="1" ht="15" customHeight="1">
      <c r="A31" s="12">
        <v>28</v>
      </c>
      <c r="B31" s="42" t="s">
        <v>40</v>
      </c>
      <c r="C31" s="45"/>
      <c r="D31" s="23" t="s">
        <v>59</v>
      </c>
      <c r="E31" s="39" t="s">
        <v>68</v>
      </c>
      <c r="F31" s="48">
        <v>0.015196759259259259</v>
      </c>
      <c r="G31" s="12" t="str">
        <f t="shared" si="0"/>
        <v>4.23/km</v>
      </c>
      <c r="H31" s="14">
        <f t="shared" si="1"/>
        <v>0.003854166666666667</v>
      </c>
      <c r="I31" s="14">
        <f>F31-INDEX($F$4:$F$1375,MATCH(D31,$D$4:$D$1375,0))</f>
        <v>0.003854166666666667</v>
      </c>
    </row>
    <row r="32" spans="1:9" s="13" customFormat="1" ht="15" customHeight="1">
      <c r="A32" s="12">
        <v>29</v>
      </c>
      <c r="B32" s="42" t="s">
        <v>41</v>
      </c>
      <c r="C32" s="45"/>
      <c r="D32" s="23" t="s">
        <v>59</v>
      </c>
      <c r="E32" s="39" t="s">
        <v>69</v>
      </c>
      <c r="F32" s="48">
        <v>0.015208333333333332</v>
      </c>
      <c r="G32" s="12" t="str">
        <f t="shared" si="0"/>
        <v>4.23/km</v>
      </c>
      <c r="H32" s="14">
        <f t="shared" si="1"/>
        <v>0.0038657407407407408</v>
      </c>
      <c r="I32" s="14">
        <f>F32-INDEX($F$4:$F$1375,MATCH(D32,$D$4:$D$1375,0))</f>
        <v>0.0038657407407407408</v>
      </c>
    </row>
    <row r="33" spans="1:9" s="13" customFormat="1" ht="15" customHeight="1">
      <c r="A33" s="16">
        <v>30</v>
      </c>
      <c r="B33" s="50" t="s">
        <v>42</v>
      </c>
      <c r="C33" s="51"/>
      <c r="D33" s="25" t="s">
        <v>59</v>
      </c>
      <c r="E33" s="52" t="s">
        <v>71</v>
      </c>
      <c r="F33" s="53">
        <v>0.015335648148148147</v>
      </c>
      <c r="G33" s="16" t="str">
        <f t="shared" si="0"/>
        <v>4.25/km</v>
      </c>
      <c r="H33" s="17">
        <f t="shared" si="1"/>
        <v>0.003993055555555555</v>
      </c>
      <c r="I33" s="17">
        <f>F33-INDEX($F$4:$F$1375,MATCH(D33,$D$4:$D$1375,0))</f>
        <v>0.003993055555555555</v>
      </c>
    </row>
    <row r="34" spans="1:9" s="13" customFormat="1" ht="15" customHeight="1">
      <c r="A34" s="12">
        <v>31</v>
      </c>
      <c r="B34" s="42" t="s">
        <v>43</v>
      </c>
      <c r="C34" s="45"/>
      <c r="D34" s="23" t="s">
        <v>59</v>
      </c>
      <c r="E34" s="39" t="s">
        <v>58</v>
      </c>
      <c r="F34" s="48">
        <v>0.015659722222222224</v>
      </c>
      <c r="G34" s="12" t="str">
        <f t="shared" si="0"/>
        <v>4.31/km</v>
      </c>
      <c r="H34" s="14">
        <f t="shared" si="1"/>
        <v>0.0043171296296296326</v>
      </c>
      <c r="I34" s="14">
        <f>F34-INDEX($F$4:$F$1375,MATCH(D34,$D$4:$D$1375,0))</f>
        <v>0.0043171296296296326</v>
      </c>
    </row>
    <row r="35" spans="1:9" s="13" customFormat="1" ht="15" customHeight="1">
      <c r="A35" s="12">
        <v>32</v>
      </c>
      <c r="B35" s="42" t="s">
        <v>44</v>
      </c>
      <c r="C35" s="45"/>
      <c r="D35" s="23" t="s">
        <v>59</v>
      </c>
      <c r="E35" s="39" t="s">
        <v>82</v>
      </c>
      <c r="F35" s="48">
        <v>0.015891203703703703</v>
      </c>
      <c r="G35" s="12" t="str">
        <f t="shared" si="0"/>
        <v>4.35/km</v>
      </c>
      <c r="H35" s="14">
        <f t="shared" si="1"/>
        <v>0.004548611111111111</v>
      </c>
      <c r="I35" s="14">
        <f>F35-INDEX($F$4:$F$1375,MATCH(D35,$D$4:$D$1375,0))</f>
        <v>0.004548611111111111</v>
      </c>
    </row>
    <row r="36" spans="1:9" s="13" customFormat="1" ht="15" customHeight="1">
      <c r="A36" s="12">
        <v>33</v>
      </c>
      <c r="B36" s="42" t="s">
        <v>45</v>
      </c>
      <c r="C36" s="45"/>
      <c r="D36" s="23" t="s">
        <v>59</v>
      </c>
      <c r="E36" s="39" t="s">
        <v>62</v>
      </c>
      <c r="F36" s="48">
        <v>0.015949074074074074</v>
      </c>
      <c r="G36" s="12" t="str">
        <f t="shared" si="0"/>
        <v>4.36/km</v>
      </c>
      <c r="H36" s="14">
        <f t="shared" si="1"/>
        <v>0.004606481481481482</v>
      </c>
      <c r="I36" s="14">
        <f>F36-INDEX($F$4:$F$1375,MATCH(D36,$D$4:$D$1375,0))</f>
        <v>0.004606481481481482</v>
      </c>
    </row>
    <row r="37" spans="1:9" s="13" customFormat="1" ht="15" customHeight="1">
      <c r="A37" s="12">
        <v>34</v>
      </c>
      <c r="B37" s="42" t="s">
        <v>46</v>
      </c>
      <c r="C37" s="45"/>
      <c r="D37" s="23" t="s">
        <v>59</v>
      </c>
      <c r="E37" s="39" t="s">
        <v>83</v>
      </c>
      <c r="F37" s="48">
        <v>0.016030092592592592</v>
      </c>
      <c r="G37" s="12" t="str">
        <f t="shared" si="0"/>
        <v>4.37/km</v>
      </c>
      <c r="H37" s="14">
        <f t="shared" si="1"/>
        <v>0.004687500000000001</v>
      </c>
      <c r="I37" s="14">
        <f>F37-INDEX($F$4:$F$1375,MATCH(D37,$D$4:$D$1375,0))</f>
        <v>0.004687500000000001</v>
      </c>
    </row>
    <row r="38" spans="1:9" s="13" customFormat="1" ht="15" customHeight="1">
      <c r="A38" s="12">
        <v>35</v>
      </c>
      <c r="B38" s="42" t="s">
        <v>47</v>
      </c>
      <c r="C38" s="45"/>
      <c r="D38" s="23" t="s">
        <v>59</v>
      </c>
      <c r="E38" s="39" t="s">
        <v>58</v>
      </c>
      <c r="F38" s="48">
        <v>0.016145833333333335</v>
      </c>
      <c r="G38" s="12" t="str">
        <f t="shared" si="0"/>
        <v>4.39/km</v>
      </c>
      <c r="H38" s="14">
        <f t="shared" si="1"/>
        <v>0.004803240740740743</v>
      </c>
      <c r="I38" s="14">
        <f>F38-INDEX($F$4:$F$1375,MATCH(D38,$D$4:$D$1375,0))</f>
        <v>0.004803240740740743</v>
      </c>
    </row>
    <row r="39" spans="1:9" s="13" customFormat="1" ht="15" customHeight="1">
      <c r="A39" s="12">
        <v>36</v>
      </c>
      <c r="B39" s="42" t="s">
        <v>48</v>
      </c>
      <c r="C39" s="45"/>
      <c r="D39" s="23" t="s">
        <v>59</v>
      </c>
      <c r="E39" s="39" t="s">
        <v>63</v>
      </c>
      <c r="F39" s="48">
        <v>0.016261574074074074</v>
      </c>
      <c r="G39" s="12" t="str">
        <f t="shared" si="0"/>
        <v>4.41/km</v>
      </c>
      <c r="H39" s="14">
        <f t="shared" si="1"/>
        <v>0.0049189814814814825</v>
      </c>
      <c r="I39" s="14">
        <f>F39-INDEX($F$4:$F$1375,MATCH(D39,$D$4:$D$1375,0))</f>
        <v>0.0049189814814814825</v>
      </c>
    </row>
    <row r="40" spans="1:9" s="13" customFormat="1" ht="15" customHeight="1">
      <c r="A40" s="16">
        <v>37</v>
      </c>
      <c r="B40" s="50" t="s">
        <v>49</v>
      </c>
      <c r="C40" s="51"/>
      <c r="D40" s="25" t="s">
        <v>59</v>
      </c>
      <c r="E40" s="52" t="s">
        <v>71</v>
      </c>
      <c r="F40" s="53">
        <v>0.016435185185185188</v>
      </c>
      <c r="G40" s="16" t="str">
        <f t="shared" si="0"/>
        <v>4.44/km</v>
      </c>
      <c r="H40" s="17">
        <f t="shared" si="1"/>
        <v>0.0050925925925925965</v>
      </c>
      <c r="I40" s="17">
        <f>F40-INDEX($F$4:$F$1375,MATCH(D40,$D$4:$D$1375,0))</f>
        <v>0.0050925925925925965</v>
      </c>
    </row>
    <row r="41" spans="1:9" s="13" customFormat="1" ht="15" customHeight="1">
      <c r="A41" s="16">
        <v>38</v>
      </c>
      <c r="B41" s="50" t="s">
        <v>50</v>
      </c>
      <c r="C41" s="51"/>
      <c r="D41" s="25" t="s">
        <v>60</v>
      </c>
      <c r="E41" s="52" t="s">
        <v>71</v>
      </c>
      <c r="F41" s="53">
        <v>0.016435185185185188</v>
      </c>
      <c r="G41" s="16" t="str">
        <f t="shared" si="0"/>
        <v>4.44/km</v>
      </c>
      <c r="H41" s="17">
        <f t="shared" si="1"/>
        <v>0.0050925925925925965</v>
      </c>
      <c r="I41" s="17">
        <f>F41-INDEX($F$4:$F$1375,MATCH(D41,$D$4:$D$1375,0))</f>
        <v>0</v>
      </c>
    </row>
    <row r="42" spans="1:9" s="13" customFormat="1" ht="15" customHeight="1">
      <c r="A42" s="12">
        <v>39</v>
      </c>
      <c r="B42" s="42" t="s">
        <v>51</v>
      </c>
      <c r="C42" s="45"/>
      <c r="D42" s="23" t="s">
        <v>59</v>
      </c>
      <c r="E42" s="39" t="s">
        <v>65</v>
      </c>
      <c r="F42" s="48">
        <v>0.016585648148148148</v>
      </c>
      <c r="G42" s="12" t="str">
        <f t="shared" si="0"/>
        <v>4.47/km</v>
      </c>
      <c r="H42" s="14">
        <f t="shared" si="1"/>
        <v>0.005243055555555556</v>
      </c>
      <c r="I42" s="14">
        <f>F42-INDEX($F$4:$F$1375,MATCH(D42,$D$4:$D$1375,0))</f>
        <v>0.005243055555555556</v>
      </c>
    </row>
    <row r="43" spans="1:9" s="13" customFormat="1" ht="15" customHeight="1">
      <c r="A43" s="12">
        <v>40</v>
      </c>
      <c r="B43" s="42" t="s">
        <v>52</v>
      </c>
      <c r="C43" s="45"/>
      <c r="D43" s="23" t="s">
        <v>59</v>
      </c>
      <c r="E43" s="39" t="s">
        <v>58</v>
      </c>
      <c r="F43" s="48">
        <v>0.016909722222222225</v>
      </c>
      <c r="G43" s="12" t="str">
        <f t="shared" si="0"/>
        <v>4.52/km</v>
      </c>
      <c r="H43" s="14">
        <f t="shared" si="1"/>
        <v>0.005567129629629634</v>
      </c>
      <c r="I43" s="14">
        <f>F43-INDEX($F$4:$F$1375,MATCH(D43,$D$4:$D$1375,0))</f>
        <v>0.005567129629629634</v>
      </c>
    </row>
    <row r="44" spans="1:9" s="13" customFormat="1" ht="15" customHeight="1">
      <c r="A44" s="12">
        <v>41</v>
      </c>
      <c r="B44" s="42" t="s">
        <v>53</v>
      </c>
      <c r="C44" s="45"/>
      <c r="D44" s="23" t="s">
        <v>59</v>
      </c>
      <c r="E44" s="39" t="s">
        <v>61</v>
      </c>
      <c r="F44" s="48">
        <v>0.01693287037037037</v>
      </c>
      <c r="G44" s="12" t="str">
        <f t="shared" si="0"/>
        <v>4.53/km</v>
      </c>
      <c r="H44" s="14">
        <f t="shared" si="1"/>
        <v>0.005590277777777777</v>
      </c>
      <c r="I44" s="14">
        <f>F44-INDEX($F$4:$F$1375,MATCH(D44,$D$4:$D$1375,0))</f>
        <v>0.005590277777777777</v>
      </c>
    </row>
    <row r="45" spans="1:9" s="13" customFormat="1" ht="15" customHeight="1">
      <c r="A45" s="12">
        <v>42</v>
      </c>
      <c r="B45" s="42" t="s">
        <v>54</v>
      </c>
      <c r="C45" s="45"/>
      <c r="D45" s="23" t="s">
        <v>59</v>
      </c>
      <c r="E45" s="39" t="s">
        <v>84</v>
      </c>
      <c r="F45" s="48">
        <v>0.016979166666666667</v>
      </c>
      <c r="G45" s="12" t="str">
        <f t="shared" si="0"/>
        <v>4.53/km</v>
      </c>
      <c r="H45" s="14">
        <f t="shared" si="1"/>
        <v>0.005636574074074075</v>
      </c>
      <c r="I45" s="14">
        <f>F45-INDEX($F$4:$F$1375,MATCH(D45,$D$4:$D$1375,0))</f>
        <v>0.005636574074074075</v>
      </c>
    </row>
    <row r="46" spans="1:9" s="13" customFormat="1" ht="15" customHeight="1">
      <c r="A46" s="12">
        <v>43</v>
      </c>
      <c r="B46" s="42" t="s">
        <v>55</v>
      </c>
      <c r="C46" s="45"/>
      <c r="D46" s="23" t="s">
        <v>59</v>
      </c>
      <c r="E46" s="39" t="s">
        <v>85</v>
      </c>
      <c r="F46" s="48">
        <v>0.01733796296296296</v>
      </c>
      <c r="G46" s="12" t="str">
        <f t="shared" si="0"/>
        <v>4.60/km</v>
      </c>
      <c r="H46" s="14">
        <f t="shared" si="1"/>
        <v>0.00599537037037037</v>
      </c>
      <c r="I46" s="14">
        <f>F46-INDEX($F$4:$F$1375,MATCH(D46,$D$4:$D$1375,0))</f>
        <v>0.00599537037037037</v>
      </c>
    </row>
    <row r="47" spans="1:9" s="13" customFormat="1" ht="15" customHeight="1" thickBot="1">
      <c r="A47" s="20">
        <v>44</v>
      </c>
      <c r="B47" s="43" t="s">
        <v>56</v>
      </c>
      <c r="C47" s="46"/>
      <c r="D47" s="24" t="s">
        <v>59</v>
      </c>
      <c r="E47" s="40" t="s">
        <v>91</v>
      </c>
      <c r="F47" s="49">
        <v>0.0175</v>
      </c>
      <c r="G47" s="20" t="str">
        <f t="shared" si="0"/>
        <v>5.02/km</v>
      </c>
      <c r="H47" s="21">
        <f t="shared" si="1"/>
        <v>0.00615740740740741</v>
      </c>
      <c r="I47" s="21">
        <f>F47-INDEX($F$4:$F$1375,MATCH(D47,$D$4:$D$1375,0))</f>
        <v>0.00615740740740741</v>
      </c>
    </row>
  </sheetData>
  <autoFilter ref="A3:I47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32" t="str">
        <f>RealTime!A1</f>
        <v>Un 5000 tra gli acquedotti 1ª edizione</v>
      </c>
      <c r="B1" s="33"/>
      <c r="C1" s="34"/>
    </row>
    <row r="2" spans="1:3" ht="33" customHeight="1" thickBot="1">
      <c r="A2" s="35" t="str">
        <f>RealTime!A2&amp;" km. "&amp;RealTime!I2</f>
        <v>Via Lemonia - Roma (Roma) Italia - Sabato 04/07/2009 km. 5</v>
      </c>
      <c r="B2" s="36"/>
      <c r="C2" s="37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59">
        <v>1</v>
      </c>
      <c r="B4" s="60" t="s">
        <v>71</v>
      </c>
      <c r="C4" s="61">
        <v>5</v>
      </c>
    </row>
    <row r="5" spans="1:3" ht="15" customHeight="1">
      <c r="A5" s="26">
        <v>2</v>
      </c>
      <c r="B5" s="54" t="s">
        <v>58</v>
      </c>
      <c r="C5" s="56">
        <v>4</v>
      </c>
    </row>
    <row r="6" spans="1:3" ht="15" customHeight="1">
      <c r="A6" s="18">
        <v>3</v>
      </c>
      <c r="B6" s="54" t="s">
        <v>74</v>
      </c>
      <c r="C6" s="56">
        <v>3</v>
      </c>
    </row>
    <row r="7" spans="1:3" ht="15" customHeight="1">
      <c r="A7" s="26">
        <v>4</v>
      </c>
      <c r="B7" s="54" t="s">
        <v>69</v>
      </c>
      <c r="C7" s="56">
        <v>2</v>
      </c>
    </row>
    <row r="8" spans="1:3" ht="15" customHeight="1">
      <c r="A8" s="18">
        <v>5</v>
      </c>
      <c r="B8" s="54" t="s">
        <v>85</v>
      </c>
      <c r="C8" s="56">
        <v>2</v>
      </c>
    </row>
    <row r="9" spans="1:3" ht="15" customHeight="1">
      <c r="A9" s="26">
        <v>6</v>
      </c>
      <c r="B9" s="54" t="s">
        <v>64</v>
      </c>
      <c r="C9" s="56">
        <v>1</v>
      </c>
    </row>
    <row r="10" spans="1:3" ht="15" customHeight="1">
      <c r="A10" s="18">
        <v>7</v>
      </c>
      <c r="B10" s="54" t="s">
        <v>66</v>
      </c>
      <c r="C10" s="56">
        <v>1</v>
      </c>
    </row>
    <row r="11" spans="1:3" ht="15" customHeight="1">
      <c r="A11" s="26">
        <v>8</v>
      </c>
      <c r="B11" s="54" t="s">
        <v>67</v>
      </c>
      <c r="C11" s="56">
        <v>1</v>
      </c>
    </row>
    <row r="12" spans="1:3" ht="15" customHeight="1">
      <c r="A12" s="18">
        <v>9</v>
      </c>
      <c r="B12" s="54" t="s">
        <v>68</v>
      </c>
      <c r="C12" s="56">
        <v>1</v>
      </c>
    </row>
    <row r="13" spans="1:3" ht="15" customHeight="1">
      <c r="A13" s="26">
        <v>10</v>
      </c>
      <c r="B13" s="54" t="s">
        <v>65</v>
      </c>
      <c r="C13" s="56">
        <v>1</v>
      </c>
    </row>
    <row r="14" spans="1:3" ht="15" customHeight="1">
      <c r="A14" s="18">
        <v>11</v>
      </c>
      <c r="B14" s="54" t="s">
        <v>61</v>
      </c>
      <c r="C14" s="56">
        <v>1</v>
      </c>
    </row>
    <row r="15" spans="1:3" ht="15" customHeight="1">
      <c r="A15" s="26">
        <v>12</v>
      </c>
      <c r="B15" s="54" t="s">
        <v>62</v>
      </c>
      <c r="C15" s="56">
        <v>1</v>
      </c>
    </row>
    <row r="16" spans="1:3" ht="15" customHeight="1">
      <c r="A16" s="18">
        <v>13</v>
      </c>
      <c r="B16" s="54" t="s">
        <v>63</v>
      </c>
      <c r="C16" s="56">
        <v>1</v>
      </c>
    </row>
    <row r="17" spans="1:3" ht="15" customHeight="1">
      <c r="A17" s="26">
        <v>14</v>
      </c>
      <c r="B17" s="54" t="s">
        <v>70</v>
      </c>
      <c r="C17" s="56">
        <v>1</v>
      </c>
    </row>
    <row r="18" spans="1:3" ht="15" customHeight="1">
      <c r="A18" s="18">
        <v>15</v>
      </c>
      <c r="B18" s="54" t="s">
        <v>72</v>
      </c>
      <c r="C18" s="56">
        <v>1</v>
      </c>
    </row>
    <row r="19" spans="1:3" ht="15" customHeight="1">
      <c r="A19" s="26">
        <v>16</v>
      </c>
      <c r="B19" s="54" t="s">
        <v>88</v>
      </c>
      <c r="C19" s="56">
        <v>1</v>
      </c>
    </row>
    <row r="20" spans="1:3" ht="15" customHeight="1">
      <c r="A20" s="18">
        <v>17</v>
      </c>
      <c r="B20" s="54" t="s">
        <v>83</v>
      </c>
      <c r="C20" s="56">
        <v>1</v>
      </c>
    </row>
    <row r="21" spans="1:3" ht="15" customHeight="1">
      <c r="A21" s="19">
        <v>18</v>
      </c>
      <c r="B21" s="54" t="s">
        <v>91</v>
      </c>
      <c r="C21" s="56">
        <v>1</v>
      </c>
    </row>
    <row r="22" spans="1:3" ht="15" customHeight="1">
      <c r="A22" s="18">
        <v>19</v>
      </c>
      <c r="B22" s="54" t="s">
        <v>79</v>
      </c>
      <c r="C22" s="56">
        <v>1</v>
      </c>
    </row>
    <row r="23" spans="1:3" ht="15" customHeight="1">
      <c r="A23" s="26">
        <v>20</v>
      </c>
      <c r="B23" s="54" t="s">
        <v>87</v>
      </c>
      <c r="C23" s="56">
        <v>1</v>
      </c>
    </row>
    <row r="24" spans="1:3" ht="15" customHeight="1">
      <c r="A24" s="18">
        <v>21</v>
      </c>
      <c r="B24" s="54" t="s">
        <v>73</v>
      </c>
      <c r="C24" s="56">
        <v>1</v>
      </c>
    </row>
    <row r="25" spans="1:3" ht="15" customHeight="1">
      <c r="A25" s="26">
        <v>22</v>
      </c>
      <c r="B25" s="54" t="s">
        <v>84</v>
      </c>
      <c r="C25" s="56">
        <v>1</v>
      </c>
    </row>
    <row r="26" spans="1:3" ht="15" customHeight="1">
      <c r="A26" s="18">
        <v>23</v>
      </c>
      <c r="B26" s="54" t="s">
        <v>78</v>
      </c>
      <c r="C26" s="56">
        <v>1</v>
      </c>
    </row>
    <row r="27" spans="1:3" ht="15" customHeight="1">
      <c r="A27" s="26">
        <v>24</v>
      </c>
      <c r="B27" s="54" t="s">
        <v>77</v>
      </c>
      <c r="C27" s="56">
        <v>1</v>
      </c>
    </row>
    <row r="28" spans="1:3" ht="15" customHeight="1">
      <c r="A28" s="18">
        <v>25</v>
      </c>
      <c r="B28" s="54" t="s">
        <v>86</v>
      </c>
      <c r="C28" s="56">
        <v>1</v>
      </c>
    </row>
    <row r="29" spans="1:3" ht="15" customHeight="1">
      <c r="A29" s="26">
        <v>26</v>
      </c>
      <c r="B29" s="54" t="s">
        <v>76</v>
      </c>
      <c r="C29" s="56">
        <v>1</v>
      </c>
    </row>
    <row r="30" spans="1:3" ht="15" customHeight="1">
      <c r="A30" s="18">
        <v>27</v>
      </c>
      <c r="B30" s="54" t="s">
        <v>81</v>
      </c>
      <c r="C30" s="56">
        <v>1</v>
      </c>
    </row>
    <row r="31" spans="1:3" ht="15" customHeight="1">
      <c r="A31" s="26">
        <v>28</v>
      </c>
      <c r="B31" s="54" t="s">
        <v>89</v>
      </c>
      <c r="C31" s="56">
        <v>1</v>
      </c>
    </row>
    <row r="32" spans="1:3" ht="15" customHeight="1">
      <c r="A32" s="18">
        <v>29</v>
      </c>
      <c r="B32" s="54" t="s">
        <v>82</v>
      </c>
      <c r="C32" s="56">
        <v>1</v>
      </c>
    </row>
    <row r="33" spans="1:3" ht="15" customHeight="1">
      <c r="A33" s="26">
        <v>30</v>
      </c>
      <c r="B33" s="54" t="s">
        <v>80</v>
      </c>
      <c r="C33" s="56">
        <v>1</v>
      </c>
    </row>
    <row r="34" spans="1:3" ht="15" customHeight="1">
      <c r="A34" s="18">
        <v>31</v>
      </c>
      <c r="B34" s="54" t="s">
        <v>57</v>
      </c>
      <c r="C34" s="56">
        <v>1</v>
      </c>
    </row>
    <row r="35" spans="1:3" ht="15" customHeight="1">
      <c r="A35" s="26">
        <v>32</v>
      </c>
      <c r="B35" s="54" t="s">
        <v>90</v>
      </c>
      <c r="C35" s="56">
        <v>1</v>
      </c>
    </row>
    <row r="36" spans="1:3" ht="15" customHeight="1" thickBot="1">
      <c r="A36" s="58">
        <v>33</v>
      </c>
      <c r="B36" s="55" t="s">
        <v>75</v>
      </c>
      <c r="C36" s="57">
        <v>1</v>
      </c>
    </row>
    <row r="37" ht="12.75">
      <c r="C37" s="1">
        <f>SUM(C4:C36)</f>
        <v>44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2009-06-05T16:41:04Z</cp:lastPrinted>
  <dcterms:created xsi:type="dcterms:W3CDTF">2008-10-15T19:55:17Z</dcterms:created>
  <dcterms:modified xsi:type="dcterms:W3CDTF">2009-07-05T20:40:47Z</dcterms:modified>
  <cp:category/>
  <cp:version/>
  <cp:contentType/>
  <cp:contentStatus/>
</cp:coreProperties>
</file>