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'Individuale'!$A$4:$I$110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<sst xmlns="http://schemas.openxmlformats.org/spreadsheetml/2006/main" count="478" uniqueCount="230">
  <si>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</si>
  <si>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</si>
  <si>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</si>
  <si>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</si>
  <si>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</si>
  <si>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</si>
  <si>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</si>
  <si>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</si>
  <si>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</si>
  <si>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</si>
  <si>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</si>
  <si>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MARIO</t>
  </si>
  <si>
    <t>GERMANI</t>
  </si>
  <si>
    <t>GIOVANNI</t>
  </si>
  <si>
    <t>GIORGIO</t>
  </si>
  <si>
    <t>DOMENICO</t>
  </si>
  <si>
    <t>DAVIDE</t>
  </si>
  <si>
    <t>MARCELLI</t>
  </si>
  <si>
    <t>VITTORIO</t>
  </si>
  <si>
    <t>ALESSANDRO</t>
  </si>
  <si>
    <t>ROBERTO</t>
  </si>
  <si>
    <t>MARCO</t>
  </si>
  <si>
    <t>GIUSEPPE</t>
  </si>
  <si>
    <t>FRANCESCO</t>
  </si>
  <si>
    <t>GIANLUCA</t>
  </si>
  <si>
    <t>CAPOCCIA</t>
  </si>
  <si>
    <t>LUCA</t>
  </si>
  <si>
    <t>COLLEFERRO ATLETICA</t>
  </si>
  <si>
    <t>STEFANO</t>
  </si>
  <si>
    <t>GIANNI</t>
  </si>
  <si>
    <t>SANDRO</t>
  </si>
  <si>
    <t>CLAUDIO</t>
  </si>
  <si>
    <t>MASSIMO</t>
  </si>
  <si>
    <t>ANTONIO</t>
  </si>
  <si>
    <t>FIORINI</t>
  </si>
  <si>
    <t>ALBERTO</t>
  </si>
  <si>
    <t>LORENZO</t>
  </si>
  <si>
    <t>LUCIA</t>
  </si>
  <si>
    <t>SIMONE</t>
  </si>
  <si>
    <t>EMILIANO</t>
  </si>
  <si>
    <t>MATTIA</t>
  </si>
  <si>
    <t>PIERLUIGI</t>
  </si>
  <si>
    <t>MATTEO</t>
  </si>
  <si>
    <t>LUIGI</t>
  </si>
  <si>
    <t>ANDREA</t>
  </si>
  <si>
    <t>MARCELLO</t>
  </si>
  <si>
    <t>FAUSTO</t>
  </si>
  <si>
    <t>LOMBARDI</t>
  </si>
  <si>
    <t>MAURIZIO</t>
  </si>
  <si>
    <t>MARTINI</t>
  </si>
  <si>
    <t>ALESSIO</t>
  </si>
  <si>
    <t>VINCI</t>
  </si>
  <si>
    <t>FABRIZIO</t>
  </si>
  <si>
    <t>ENZO</t>
  </si>
  <si>
    <t>LEONETTI</t>
  </si>
  <si>
    <t>FRANCO</t>
  </si>
  <si>
    <t>FEDERICO</t>
  </si>
  <si>
    <t>GIULIANI</t>
  </si>
  <si>
    <t>FEDERICA</t>
  </si>
  <si>
    <t>ARDUINO</t>
  </si>
  <si>
    <t>A.S.D. PODISTICA SOLIDARIETA'</t>
  </si>
  <si>
    <t>LAURI</t>
  </si>
  <si>
    <t>TOMASSI</t>
  </si>
  <si>
    <t>D'ADAMO</t>
  </si>
  <si>
    <t>G.S.D. LITAL</t>
  </si>
  <si>
    <t>RUNCARD</t>
  </si>
  <si>
    <t>B</t>
  </si>
  <si>
    <t>CHIOMINTO</t>
  </si>
  <si>
    <t>E</t>
  </si>
  <si>
    <t>C</t>
  </si>
  <si>
    <t>G</t>
  </si>
  <si>
    <t>TADDEI</t>
  </si>
  <si>
    <t>A</t>
  </si>
  <si>
    <t>D</t>
  </si>
  <si>
    <t>CORDA</t>
  </si>
  <si>
    <t>VALERIO</t>
  </si>
  <si>
    <t>F</t>
  </si>
  <si>
    <t>H</t>
  </si>
  <si>
    <t>L</t>
  </si>
  <si>
    <t>N</t>
  </si>
  <si>
    <t>DAVID</t>
  </si>
  <si>
    <t>ANNA MARIA</t>
  </si>
  <si>
    <t>I</t>
  </si>
  <si>
    <t>M</t>
  </si>
  <si>
    <t>UMBERTO</t>
  </si>
  <si>
    <t>LBM SPORT TEAM</t>
  </si>
  <si>
    <t>PAOLA</t>
  </si>
  <si>
    <t>ASCOLI MARCHETTI</t>
  </si>
  <si>
    <t>UISP ROMA</t>
  </si>
  <si>
    <t>SBURLINO</t>
  </si>
  <si>
    <t>BOVI</t>
  </si>
  <si>
    <t>SIMONA</t>
  </si>
  <si>
    <t>RICCI</t>
  </si>
  <si>
    <t>GOLVELLI</t>
  </si>
  <si>
    <t>RAGOZZINO</t>
  </si>
  <si>
    <t>DESSI</t>
  </si>
  <si>
    <t>ROMANO</t>
  </si>
  <si>
    <t>S.S. LAZIO ATLETICA LEGGERA</t>
  </si>
  <si>
    <t>A.S.D. RUNNING EVOLUTION</t>
  </si>
  <si>
    <t>ATLETICA CECCANO</t>
  </si>
  <si>
    <t>ATLETICA LA SBARRA</t>
  </si>
  <si>
    <t>ARCANGELO</t>
  </si>
  <si>
    <t>MARTINO</t>
  </si>
  <si>
    <t>DI STEFANO</t>
  </si>
  <si>
    <t>CIUMACOV</t>
  </si>
  <si>
    <t>ALEXANDRU</t>
  </si>
  <si>
    <t>ATLETICA ROMA SUD</t>
  </si>
  <si>
    <t>MILANA</t>
  </si>
  <si>
    <t>CHRISTIAN</t>
  </si>
  <si>
    <t>POLISPORTIVA ATLETICA CEPRANO</t>
  </si>
  <si>
    <t>NEGROSINI</t>
  </si>
  <si>
    <t>ATLETICA B. GATE RIUNITE SERMONETA</t>
  </si>
  <si>
    <t>GIACOMO</t>
  </si>
  <si>
    <t>PODISTI VALMONTONE</t>
  </si>
  <si>
    <t>TANFONI</t>
  </si>
  <si>
    <t>ATLETICOUISP MONTEROTONDO SRL</t>
  </si>
  <si>
    <t>INNOCENTI</t>
  </si>
  <si>
    <t>A.S.D. FREE RUNNERS</t>
  </si>
  <si>
    <t>AMADORI</t>
  </si>
  <si>
    <t>D'ANTONE</t>
  </si>
  <si>
    <t>CECCONI</t>
  </si>
  <si>
    <t>ATLETICA GENAZZANO</t>
  </si>
  <si>
    <t>CAPPELLI</t>
  </si>
  <si>
    <t>U.S. ROMA 83</t>
  </si>
  <si>
    <t>CARMIGNATO</t>
  </si>
  <si>
    <t>SPARTAN SPORT ACADEMY MONTECOMPATRI</t>
  </si>
  <si>
    <t>NONNI</t>
  </si>
  <si>
    <t>ZAGORDI</t>
  </si>
  <si>
    <t>TESTERO</t>
  </si>
  <si>
    <t>ACSI CAMPIDOGLIO PALATINO</t>
  </si>
  <si>
    <t>DI CORI</t>
  </si>
  <si>
    <t>ATLETICA LARIANO RUNNING CLUB</t>
  </si>
  <si>
    <t>MAGGI</t>
  </si>
  <si>
    <t>RODOLFO</t>
  </si>
  <si>
    <t>A.S. ATLETICA ROCCA DI PAPA</t>
  </si>
  <si>
    <t>CARNEVALI</t>
  </si>
  <si>
    <t>ACCIARI</t>
  </si>
  <si>
    <t>MAGRINI</t>
  </si>
  <si>
    <t>CAMPONESCHI</t>
  </si>
  <si>
    <t>SABUZI</t>
  </si>
  <si>
    <t>A.S.D. ATLETICA VILLA GUGLIELMI</t>
  </si>
  <si>
    <t>VELOCCIA</t>
  </si>
  <si>
    <t>PODISTICA APRILIA</t>
  </si>
  <si>
    <t>PATTA</t>
  </si>
  <si>
    <t>GENTILINI</t>
  </si>
  <si>
    <t>VLADIMIRO</t>
  </si>
  <si>
    <t>FORGIONI</t>
  </si>
  <si>
    <t>EDITTO</t>
  </si>
  <si>
    <t>D'ANGELI</t>
  </si>
  <si>
    <t>YURI</t>
  </si>
  <si>
    <t>A.S. ROMA ROAD R.CLUB</t>
  </si>
  <si>
    <t>LA FORGIA</t>
  </si>
  <si>
    <t>PASQUALE</t>
  </si>
  <si>
    <t>TIRELLI</t>
  </si>
  <si>
    <t>BOSSONI</t>
  </si>
  <si>
    <t>MASELLA</t>
  </si>
  <si>
    <t>PICCIONI</t>
  </si>
  <si>
    <t>BORZI</t>
  </si>
  <si>
    <t>PENTANGELO</t>
  </si>
  <si>
    <t>A.S. RUNNERS CIAMPINO</t>
  </si>
  <si>
    <t>CHIALASTRI</t>
  </si>
  <si>
    <t>BLUNDO</t>
  </si>
  <si>
    <t>A.S.D. PALESTRINA RUNNING</t>
  </si>
  <si>
    <t>UISP CASTELLI ROMANI</t>
  </si>
  <si>
    <t>TITTOZZI</t>
  </si>
  <si>
    <t>VALERI</t>
  </si>
  <si>
    <t>RAMPINI</t>
  </si>
  <si>
    <t>BIASOTTO</t>
  </si>
  <si>
    <t>A.S.D. ATL. ENERGIA ROMA</t>
  </si>
  <si>
    <t>PONTARELLI</t>
  </si>
  <si>
    <t>GIORGI</t>
  </si>
  <si>
    <t>LORETO</t>
  </si>
  <si>
    <t>JEDRUSIK</t>
  </si>
  <si>
    <t>MAGDALENA AGATA</t>
  </si>
  <si>
    <t>IMPERIOLI</t>
  </si>
  <si>
    <t>VALERIANO</t>
  </si>
  <si>
    <t>MES COLLEFERRO</t>
  </si>
  <si>
    <t>D'ONORIO</t>
  </si>
  <si>
    <t>LIBERTAS ATLETICA CASTELGANDOLFO-ALBANO</t>
  </si>
  <si>
    <t>GALEONE</t>
  </si>
  <si>
    <t>PESCE</t>
  </si>
  <si>
    <t>MONICA</t>
  </si>
  <si>
    <t>PAOLESSI</t>
  </si>
  <si>
    <t>RIFONDAZIONE PODISTICA</t>
  </si>
  <si>
    <t>SCARAMELLA</t>
  </si>
  <si>
    <t>CENTOFANTE</t>
  </si>
  <si>
    <t>BUTTARELLI</t>
  </si>
  <si>
    <t>MES COLLEFERRO ex Simmel</t>
  </si>
  <si>
    <t>FRANCHELLO</t>
  </si>
  <si>
    <t>FRATOCCHI</t>
  </si>
  <si>
    <t>DE ANGELIS</t>
  </si>
  <si>
    <t>PATRIZIA</t>
  </si>
  <si>
    <t>TIZIANO</t>
  </si>
  <si>
    <t>D'ONOFRIO</t>
  </si>
  <si>
    <t>SORACI</t>
  </si>
  <si>
    <t>NUZZI</t>
  </si>
  <si>
    <t>GASBARRI</t>
  </si>
  <si>
    <t>CALICIOTTI</t>
  </si>
  <si>
    <t>ZIMEI</t>
  </si>
  <si>
    <t>PUROSANGUE ATHLETICS TEAM</t>
  </si>
  <si>
    <t>ANGELONI</t>
  </si>
  <si>
    <t>VITIELLO</t>
  </si>
  <si>
    <t>CRAL ANGELINI ASD</t>
  </si>
  <si>
    <t>DI GIACOMOANTONIO</t>
  </si>
  <si>
    <t>MAURICI</t>
  </si>
  <si>
    <t>CRISTINA</t>
  </si>
  <si>
    <t>CAPURSO</t>
  </si>
  <si>
    <t>DI FELICE</t>
  </si>
  <si>
    <t>ATLETICA VITA</t>
  </si>
  <si>
    <t>SORGI</t>
  </si>
  <si>
    <t>CAPOROSSI</t>
  </si>
  <si>
    <t>ANGELINI</t>
  </si>
  <si>
    <t>LINO</t>
  </si>
  <si>
    <t>ROBERTA</t>
  </si>
  <si>
    <t>G.S.LITAL</t>
  </si>
  <si>
    <t>CICERCHIA</t>
  </si>
  <si>
    <t>CANDIDI</t>
  </si>
  <si>
    <t>ERALDO</t>
  </si>
  <si>
    <t>FANTINI</t>
  </si>
  <si>
    <t>MARIA ROSARIA</t>
  </si>
  <si>
    <t>CAPPELLINI</t>
  </si>
  <si>
    <t>OTTAVIO</t>
  </si>
  <si>
    <t>ORSINGHER</t>
  </si>
  <si>
    <t>SBARDELLA</t>
  </si>
  <si>
    <t>VEROLI</t>
  </si>
  <si>
    <t>RUNNER RIETI</t>
  </si>
  <si>
    <t>TAGLIENTE</t>
  </si>
  <si>
    <t>Attraverso... Castel San Pietro Romano</t>
  </si>
  <si>
    <t>Castel San Pietro Romano (RM) Italia - Domenica 21/08/2016</t>
  </si>
  <si>
    <t>8ª edizione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</si>
</sst>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/>
    </xf>
    <xf numFmtId="0" fontId="13" fillId="47" borderId="25" xfId="0" applyFont="1" applyFill="1" applyBorder="1" applyAlignment="1">
      <alignment horizontal="center" vertical="center" wrapText="1"/>
    </xf>
    <xf numFmtId="0" fontId="13" fillId="47" borderId="26" xfId="0" applyFont="1" applyFill="1" applyBorder="1" applyAlignment="1">
      <alignment horizontal="center" vertical="center" wrapText="1"/>
    </xf>
    <xf numFmtId="0" fontId="13" fillId="47" borderId="27" xfId="0" applyFont="1" applyFill="1" applyBorder="1" applyAlignment="1">
      <alignment horizontal="center" vertical="center" wrapText="1"/>
    </xf>
    <xf numFmtId="0" fontId="12" fillId="55" borderId="24" xfId="0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52" fillId="56" borderId="22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178" fontId="52" fillId="56" borderId="23" xfId="0" applyNumberFormat="1" applyFont="1" applyFill="1" applyBorder="1" applyAlignment="1">
      <alignment horizontal="center" vertical="center"/>
    </xf>
    <xf numFmtId="21" fontId="52" fillId="56" borderId="23" xfId="0" applyNumberFormat="1" applyFont="1" applyFill="1" applyBorder="1" applyAlignment="1">
      <alignment horizontal="center" vertical="center"/>
    </xf>
    <xf numFmtId="0" fontId="52" fillId="56" borderId="30" xfId="0" applyFont="1" applyFill="1" applyBorder="1" applyAlignment="1">
      <alignment horizontal="center" vertical="center"/>
    </xf>
    <xf numFmtId="0" fontId="52" fillId="56" borderId="30" xfId="0" applyFont="1" applyFill="1" applyBorder="1" applyAlignment="1">
      <alignment vertical="center"/>
    </xf>
    <xf numFmtId="0" fontId="52" fillId="56" borderId="30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4" t="s">
        <v>227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229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228</v>
      </c>
      <c r="B3" s="26"/>
      <c r="C3" s="26"/>
      <c r="D3" s="26"/>
      <c r="E3" s="26"/>
      <c r="F3" s="26"/>
      <c r="G3" s="26"/>
      <c r="H3" s="3" t="s">
        <v>0</v>
      </c>
      <c r="I3" s="4">
        <v>9.1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1" t="s">
        <v>104</v>
      </c>
      <c r="C5" s="21" t="s">
        <v>105</v>
      </c>
      <c r="D5" s="11" t="s">
        <v>72</v>
      </c>
      <c r="E5" s="21" t="s">
        <v>106</v>
      </c>
      <c r="F5" s="31">
        <v>0.022164351851851852</v>
      </c>
      <c r="G5" s="11" t="str">
        <f>TEXT(INT((HOUR(F5)*3600+MINUTE(F5)*60+SECOND(F5))/$I$3/60),"0")&amp;"."&amp;TEXT(MOD((HOUR(F5)*3600+MINUTE(F5)*60+SECOND(F5))/$I$3,60),"00")&amp;"/km"</f>
        <v>3.30/km</v>
      </c>
      <c r="H5" s="14">
        <f>F5-$F$5</f>
        <v>0</v>
      </c>
      <c r="I5" s="14">
        <f>F5-INDEX($F$5:$F$110,MATCH(D5,$D$5:$D$110,0))</f>
        <v>0</v>
      </c>
    </row>
    <row r="6" spans="1:9" s="10" customFormat="1" ht="15" customHeight="1">
      <c r="A6" s="12">
        <v>2</v>
      </c>
      <c r="B6" s="22" t="s">
        <v>107</v>
      </c>
      <c r="C6" s="22" t="s">
        <v>108</v>
      </c>
      <c r="D6" s="12" t="s">
        <v>66</v>
      </c>
      <c r="E6" s="22" t="s">
        <v>98</v>
      </c>
      <c r="F6" s="32">
        <v>0.022372685185185186</v>
      </c>
      <c r="G6" s="12" t="str">
        <f aca="true" t="shared" si="0" ref="G6:G21">TEXT(INT((HOUR(F6)*3600+MINUTE(F6)*60+SECOND(F6))/$I$3/60),"0")&amp;"."&amp;TEXT(MOD((HOUR(F6)*3600+MINUTE(F6)*60+SECOND(F6))/$I$3,60),"00")&amp;"/km"</f>
        <v>3.32/km</v>
      </c>
      <c r="H6" s="13">
        <f aca="true" t="shared" si="1" ref="H6:H21">F6-$F$5</f>
        <v>0.00020833333333333467</v>
      </c>
      <c r="I6" s="13">
        <f>F6-INDEX($F$5:$F$110,MATCH(D6,$D$5:$D$110,0))</f>
        <v>0</v>
      </c>
    </row>
    <row r="7" spans="1:9" s="10" customFormat="1" ht="15" customHeight="1">
      <c r="A7" s="12">
        <v>3</v>
      </c>
      <c r="B7" s="22" t="s">
        <v>12</v>
      </c>
      <c r="C7" s="22" t="s">
        <v>13</v>
      </c>
      <c r="D7" s="12" t="s">
        <v>73</v>
      </c>
      <c r="E7" s="22" t="s">
        <v>109</v>
      </c>
      <c r="F7" s="32">
        <v>0.022430555555555554</v>
      </c>
      <c r="G7" s="12" t="str">
        <f t="shared" si="0"/>
        <v>3.33/km</v>
      </c>
      <c r="H7" s="13">
        <f t="shared" si="1"/>
        <v>0.0002662037037037025</v>
      </c>
      <c r="I7" s="13">
        <f>F7-INDEX($F$5:$F$110,MATCH(D7,$D$5:$D$110,0))</f>
        <v>0</v>
      </c>
    </row>
    <row r="8" spans="1:9" s="10" customFormat="1" ht="15" customHeight="1">
      <c r="A8" s="12">
        <v>4</v>
      </c>
      <c r="B8" s="22" t="s">
        <v>110</v>
      </c>
      <c r="C8" s="22" t="s">
        <v>32</v>
      </c>
      <c r="D8" s="12" t="s">
        <v>68</v>
      </c>
      <c r="E8" s="22" t="s">
        <v>111</v>
      </c>
      <c r="F8" s="32">
        <v>0.023217592592592592</v>
      </c>
      <c r="G8" s="12" t="str">
        <f t="shared" si="0"/>
        <v>3.40/km</v>
      </c>
      <c r="H8" s="13">
        <f t="shared" si="1"/>
        <v>0.00105324074074074</v>
      </c>
      <c r="I8" s="13">
        <f>F8-INDEX($F$5:$F$110,MATCH(D8,$D$5:$D$110,0))</f>
        <v>0</v>
      </c>
    </row>
    <row r="9" spans="1:9" s="10" customFormat="1" ht="15" customHeight="1">
      <c r="A9" s="12">
        <v>5</v>
      </c>
      <c r="B9" s="22" t="s">
        <v>17</v>
      </c>
      <c r="C9" s="22" t="s">
        <v>112</v>
      </c>
      <c r="D9" s="12" t="s">
        <v>72</v>
      </c>
      <c r="E9" s="22" t="s">
        <v>113</v>
      </c>
      <c r="F9" s="32">
        <v>0.023333333333333334</v>
      </c>
      <c r="G9" s="12" t="str">
        <f t="shared" si="0"/>
        <v>3.42/km</v>
      </c>
      <c r="H9" s="13">
        <f t="shared" si="1"/>
        <v>0.0011689814814814826</v>
      </c>
      <c r="I9" s="13">
        <f>F9-INDEX($F$5:$F$110,MATCH(D9,$D$5:$D$110,0))</f>
        <v>0.0011689814814814826</v>
      </c>
    </row>
    <row r="10" spans="1:9" s="10" customFormat="1" ht="15" customHeight="1">
      <c r="A10" s="12">
        <v>6</v>
      </c>
      <c r="B10" s="22" t="s">
        <v>114</v>
      </c>
      <c r="C10" s="22" t="s">
        <v>50</v>
      </c>
      <c r="D10" s="12" t="s">
        <v>72</v>
      </c>
      <c r="E10" s="22" t="s">
        <v>115</v>
      </c>
      <c r="F10" s="32">
        <v>0.02349537037037037</v>
      </c>
      <c r="G10" s="12" t="str">
        <f t="shared" si="0"/>
        <v>3.43/km</v>
      </c>
      <c r="H10" s="13">
        <f t="shared" si="1"/>
        <v>0.0013310185185185196</v>
      </c>
      <c r="I10" s="13">
        <f>F10-INDEX($F$5:$F$110,MATCH(D10,$D$5:$D$110,0))</f>
        <v>0.0013310185185185196</v>
      </c>
    </row>
    <row r="11" spans="1:9" s="10" customFormat="1" ht="15" customHeight="1">
      <c r="A11" s="12">
        <v>7</v>
      </c>
      <c r="B11" s="22" t="s">
        <v>116</v>
      </c>
      <c r="C11" s="22" t="s">
        <v>14</v>
      </c>
      <c r="D11" s="12" t="s">
        <v>66</v>
      </c>
      <c r="E11" s="22" t="s">
        <v>117</v>
      </c>
      <c r="F11" s="32">
        <v>0.023668981481481485</v>
      </c>
      <c r="G11" s="12" t="str">
        <f t="shared" si="0"/>
        <v>3.45/km</v>
      </c>
      <c r="H11" s="13">
        <f t="shared" si="1"/>
        <v>0.0015046296296296335</v>
      </c>
      <c r="I11" s="13">
        <f>F11-INDEX($F$5:$F$110,MATCH(D11,$D$5:$D$110,0))</f>
        <v>0.0012962962962962989</v>
      </c>
    </row>
    <row r="12" spans="1:9" s="10" customFormat="1" ht="15" customHeight="1">
      <c r="A12" s="12">
        <v>8</v>
      </c>
      <c r="B12" s="22" t="s">
        <v>118</v>
      </c>
      <c r="C12" s="22" t="s">
        <v>23</v>
      </c>
      <c r="D12" s="12" t="s">
        <v>72</v>
      </c>
      <c r="E12" s="22" t="s">
        <v>64</v>
      </c>
      <c r="F12" s="32">
        <v>0.023738425925925923</v>
      </c>
      <c r="G12" s="12" t="str">
        <f t="shared" si="0"/>
        <v>3.45/km</v>
      </c>
      <c r="H12" s="13">
        <f t="shared" si="1"/>
        <v>0.0015740740740740715</v>
      </c>
      <c r="I12" s="13">
        <f>F12-INDEX($F$5:$F$110,MATCH(D12,$D$5:$D$110,0))</f>
        <v>0.0015740740740740715</v>
      </c>
    </row>
    <row r="13" spans="1:9" s="10" customFormat="1" ht="15" customHeight="1">
      <c r="A13" s="12">
        <v>9</v>
      </c>
      <c r="B13" s="22" t="s">
        <v>119</v>
      </c>
      <c r="C13" s="22" t="s">
        <v>22</v>
      </c>
      <c r="D13" s="12" t="s">
        <v>76</v>
      </c>
      <c r="E13" s="22" t="s">
        <v>100</v>
      </c>
      <c r="F13" s="32">
        <v>0.02383101851851852</v>
      </c>
      <c r="G13" s="12" t="str">
        <f t="shared" si="0"/>
        <v>3.46/km</v>
      </c>
      <c r="H13" s="13">
        <f t="shared" si="1"/>
        <v>0.001666666666666667</v>
      </c>
      <c r="I13" s="13">
        <f>F13-INDEX($F$5:$F$110,MATCH(D13,$D$5:$D$110,0))</f>
        <v>0</v>
      </c>
    </row>
    <row r="14" spans="1:9" s="10" customFormat="1" ht="15" customHeight="1">
      <c r="A14" s="12">
        <v>10</v>
      </c>
      <c r="B14" s="22" t="s">
        <v>120</v>
      </c>
      <c r="C14" s="22" t="s">
        <v>26</v>
      </c>
      <c r="D14" s="12" t="s">
        <v>69</v>
      </c>
      <c r="E14" s="22" t="s">
        <v>121</v>
      </c>
      <c r="F14" s="32">
        <v>0.023854166666666666</v>
      </c>
      <c r="G14" s="12" t="str">
        <f t="shared" si="0"/>
        <v>3.46/km</v>
      </c>
      <c r="H14" s="13">
        <f t="shared" si="1"/>
        <v>0.0016898148148148141</v>
      </c>
      <c r="I14" s="13">
        <f>F14-INDEX($F$5:$F$110,MATCH(D14,$D$5:$D$110,0))</f>
        <v>0</v>
      </c>
    </row>
    <row r="15" spans="1:9" s="10" customFormat="1" ht="15" customHeight="1">
      <c r="A15" s="12">
        <v>11</v>
      </c>
      <c r="B15" s="22" t="s">
        <v>25</v>
      </c>
      <c r="C15" s="22" t="s">
        <v>38</v>
      </c>
      <c r="D15" s="12" t="s">
        <v>66</v>
      </c>
      <c r="E15" s="22" t="s">
        <v>97</v>
      </c>
      <c r="F15" s="32">
        <v>0.024305555555555556</v>
      </c>
      <c r="G15" s="12" t="str">
        <f t="shared" si="0"/>
        <v>3.51/km</v>
      </c>
      <c r="H15" s="13">
        <f t="shared" si="1"/>
        <v>0.002141203703703704</v>
      </c>
      <c r="I15" s="13">
        <f>F15-INDEX($F$5:$F$110,MATCH(D15,$D$5:$D$110,0))</f>
        <v>0.0019328703703703695</v>
      </c>
    </row>
    <row r="16" spans="1:9" s="10" customFormat="1" ht="15" customHeight="1">
      <c r="A16" s="19">
        <v>12</v>
      </c>
      <c r="B16" s="23" t="s">
        <v>74</v>
      </c>
      <c r="C16" s="23" t="s">
        <v>24</v>
      </c>
      <c r="D16" s="19" t="s">
        <v>69</v>
      </c>
      <c r="E16" s="23" t="s">
        <v>60</v>
      </c>
      <c r="F16" s="33">
        <v>0.02449074074074074</v>
      </c>
      <c r="G16" s="19" t="str">
        <f t="shared" si="0"/>
        <v>3.53/km</v>
      </c>
      <c r="H16" s="20">
        <f t="shared" si="1"/>
        <v>0.0023263888888888883</v>
      </c>
      <c r="I16" s="20">
        <f>F16-INDEX($F$5:$F$110,MATCH(D16,$D$5:$D$110,0))</f>
        <v>0.0006365740740740741</v>
      </c>
    </row>
    <row r="17" spans="1:9" s="10" customFormat="1" ht="15" customHeight="1">
      <c r="A17" s="12">
        <v>13</v>
      </c>
      <c r="B17" s="22" t="s">
        <v>122</v>
      </c>
      <c r="C17" s="22" t="s">
        <v>44</v>
      </c>
      <c r="D17" s="12" t="s">
        <v>73</v>
      </c>
      <c r="E17" s="22" t="s">
        <v>123</v>
      </c>
      <c r="F17" s="32">
        <v>0.02466435185185185</v>
      </c>
      <c r="G17" s="12" t="str">
        <f t="shared" si="0"/>
        <v>3.54/km</v>
      </c>
      <c r="H17" s="13">
        <f t="shared" si="1"/>
        <v>0.0024999999999999988</v>
      </c>
      <c r="I17" s="13">
        <f>F17-INDEX($F$5:$F$110,MATCH(D17,$D$5:$D$110,0))</f>
        <v>0.0022337962962962962</v>
      </c>
    </row>
    <row r="18" spans="1:9" s="10" customFormat="1" ht="15" customHeight="1">
      <c r="A18" s="12">
        <v>14</v>
      </c>
      <c r="B18" s="22" t="s">
        <v>124</v>
      </c>
      <c r="C18" s="22" t="s">
        <v>16</v>
      </c>
      <c r="D18" s="12" t="s">
        <v>69</v>
      </c>
      <c r="E18" s="22" t="s">
        <v>125</v>
      </c>
      <c r="F18" s="32">
        <v>0.02497685185185185</v>
      </c>
      <c r="G18" s="12" t="str">
        <f t="shared" si="0"/>
        <v>3.57/km</v>
      </c>
      <c r="H18" s="13">
        <f t="shared" si="1"/>
        <v>0.002812499999999999</v>
      </c>
      <c r="I18" s="13">
        <f>F18-INDEX($F$5:$F$110,MATCH(D18,$D$5:$D$110,0))</f>
        <v>0.001122685185185185</v>
      </c>
    </row>
    <row r="19" spans="1:9" s="10" customFormat="1" ht="15" customHeight="1">
      <c r="A19" s="12">
        <v>15</v>
      </c>
      <c r="B19" s="22" t="s">
        <v>126</v>
      </c>
      <c r="C19" s="22" t="s">
        <v>13</v>
      </c>
      <c r="D19" s="12" t="s">
        <v>66</v>
      </c>
      <c r="E19" s="22" t="s">
        <v>85</v>
      </c>
      <c r="F19" s="32">
        <v>0.025011574074074075</v>
      </c>
      <c r="G19" s="12" t="str">
        <f t="shared" si="0"/>
        <v>3.57/km</v>
      </c>
      <c r="H19" s="13">
        <f t="shared" si="1"/>
        <v>0.002847222222222223</v>
      </c>
      <c r="I19" s="13">
        <f>F19-INDEX($F$5:$F$110,MATCH(D19,$D$5:$D$110,0))</f>
        <v>0.0026388888888888885</v>
      </c>
    </row>
    <row r="20" spans="1:9" s="10" customFormat="1" ht="15" customHeight="1">
      <c r="A20" s="19">
        <v>16</v>
      </c>
      <c r="B20" s="23" t="s">
        <v>127</v>
      </c>
      <c r="C20" s="23" t="s">
        <v>22</v>
      </c>
      <c r="D20" s="19" t="s">
        <v>76</v>
      </c>
      <c r="E20" s="23" t="s">
        <v>60</v>
      </c>
      <c r="F20" s="33">
        <v>0.02533564814814815</v>
      </c>
      <c r="G20" s="19" t="str">
        <f t="shared" si="0"/>
        <v>4.01/km</v>
      </c>
      <c r="H20" s="20">
        <f t="shared" si="1"/>
        <v>0.003171296296296297</v>
      </c>
      <c r="I20" s="20">
        <f>F20-INDEX($F$5:$F$110,MATCH(D20,$D$5:$D$110,0))</f>
        <v>0.00150462962962963</v>
      </c>
    </row>
    <row r="21" spans="1:9" ht="15" customHeight="1">
      <c r="A21" s="12">
        <v>17</v>
      </c>
      <c r="B21" s="22" t="s">
        <v>128</v>
      </c>
      <c r="C21" s="22" t="s">
        <v>20</v>
      </c>
      <c r="D21" s="12" t="s">
        <v>66</v>
      </c>
      <c r="E21" s="22" t="s">
        <v>129</v>
      </c>
      <c r="F21" s="32">
        <v>0.025532407407407406</v>
      </c>
      <c r="G21" s="12" t="str">
        <f t="shared" si="0"/>
        <v>4.02/km</v>
      </c>
      <c r="H21" s="13">
        <f t="shared" si="1"/>
        <v>0.0033680555555555547</v>
      </c>
      <c r="I21" s="13">
        <f>F21-INDEX($F$5:$F$110,MATCH(D21,$D$5:$D$110,0))</f>
        <v>0.00315972222222222</v>
      </c>
    </row>
    <row r="22" spans="1:9" ht="15" customHeight="1">
      <c r="A22" s="12">
        <v>18</v>
      </c>
      <c r="B22" s="22" t="s">
        <v>130</v>
      </c>
      <c r="C22" s="22" t="s">
        <v>15</v>
      </c>
      <c r="D22" s="12" t="s">
        <v>73</v>
      </c>
      <c r="E22" s="22" t="s">
        <v>131</v>
      </c>
      <c r="F22" s="32">
        <v>0.025740740740740745</v>
      </c>
      <c r="G22" s="12" t="str">
        <f aca="true" t="shared" si="2" ref="G22:G36">TEXT(INT((HOUR(F22)*3600+MINUTE(F22)*60+SECOND(F22))/$I$3/60),"0")&amp;"."&amp;TEXT(MOD((HOUR(F22)*3600+MINUTE(F22)*60+SECOND(F22))/$I$3,60),"00")&amp;"/km"</f>
        <v>4.04/km</v>
      </c>
      <c r="H22" s="13">
        <f aca="true" t="shared" si="3" ref="H22:H36">F22-$F$5</f>
        <v>0.003576388888888893</v>
      </c>
      <c r="I22" s="13">
        <f>F22-INDEX($F$5:$F$110,MATCH(D22,$D$5:$D$110,0))</f>
        <v>0.0033101851851851903</v>
      </c>
    </row>
    <row r="23" spans="1:9" ht="15" customHeight="1">
      <c r="A23" s="12">
        <v>19</v>
      </c>
      <c r="B23" s="22" t="s">
        <v>132</v>
      </c>
      <c r="C23" s="22" t="s">
        <v>33</v>
      </c>
      <c r="D23" s="12" t="s">
        <v>69</v>
      </c>
      <c r="E23" s="22" t="s">
        <v>27</v>
      </c>
      <c r="F23" s="32">
        <v>0.025775462962962962</v>
      </c>
      <c r="G23" s="12" t="str">
        <f t="shared" si="2"/>
        <v>4.05/km</v>
      </c>
      <c r="H23" s="13">
        <f t="shared" si="3"/>
        <v>0.00361111111111111</v>
      </c>
      <c r="I23" s="13">
        <f>F23-INDEX($F$5:$F$110,MATCH(D23,$D$5:$D$110,0))</f>
        <v>0.001921296296296296</v>
      </c>
    </row>
    <row r="24" spans="1:9" ht="15" customHeight="1">
      <c r="A24" s="12">
        <v>20</v>
      </c>
      <c r="B24" s="22" t="s">
        <v>132</v>
      </c>
      <c r="C24" s="22" t="s">
        <v>30</v>
      </c>
      <c r="D24" s="12" t="s">
        <v>69</v>
      </c>
      <c r="E24" s="22" t="s">
        <v>27</v>
      </c>
      <c r="F24" s="32">
        <v>0.025810185185185183</v>
      </c>
      <c r="G24" s="12" t="str">
        <f t="shared" si="2"/>
        <v>4.05/km</v>
      </c>
      <c r="H24" s="13">
        <f t="shared" si="3"/>
        <v>0.003645833333333331</v>
      </c>
      <c r="I24" s="13">
        <f>F24-INDEX($F$5:$F$110,MATCH(D24,$D$5:$D$110,0))</f>
        <v>0.0019560185185185167</v>
      </c>
    </row>
    <row r="25" spans="1:9" ht="15" customHeight="1">
      <c r="A25" s="12">
        <v>21</v>
      </c>
      <c r="B25" s="22" t="s">
        <v>41</v>
      </c>
      <c r="C25" s="22" t="s">
        <v>133</v>
      </c>
      <c r="D25" s="12" t="s">
        <v>76</v>
      </c>
      <c r="E25" s="22" t="s">
        <v>134</v>
      </c>
      <c r="F25" s="32">
        <v>0.02585648148148148</v>
      </c>
      <c r="G25" s="12" t="str">
        <f t="shared" si="2"/>
        <v>4.05/km</v>
      </c>
      <c r="H25" s="13">
        <f t="shared" si="3"/>
        <v>0.0036921296296296285</v>
      </c>
      <c r="I25" s="13">
        <f>F25-INDEX($F$5:$F$110,MATCH(D25,$D$5:$D$110,0))</f>
        <v>0.0020254629629629615</v>
      </c>
    </row>
    <row r="26" spans="1:9" ht="15" customHeight="1">
      <c r="A26" s="12">
        <v>22</v>
      </c>
      <c r="B26" s="22" t="s">
        <v>34</v>
      </c>
      <c r="C26" s="22" t="s">
        <v>48</v>
      </c>
      <c r="D26" s="12" t="s">
        <v>76</v>
      </c>
      <c r="E26" s="22" t="s">
        <v>88</v>
      </c>
      <c r="F26" s="32">
        <v>0.025902777777777775</v>
      </c>
      <c r="G26" s="12" t="str">
        <f t="shared" si="2"/>
        <v>4.06/km</v>
      </c>
      <c r="H26" s="13">
        <f t="shared" si="3"/>
        <v>0.003738425925925923</v>
      </c>
      <c r="I26" s="13">
        <f>F26-INDEX($F$5:$F$110,MATCH(D26,$D$5:$D$110,0))</f>
        <v>0.002071759259259256</v>
      </c>
    </row>
    <row r="27" spans="1:9" ht="15" customHeight="1">
      <c r="A27" s="12">
        <v>23</v>
      </c>
      <c r="B27" s="22" t="s">
        <v>49</v>
      </c>
      <c r="C27" s="22" t="s">
        <v>28</v>
      </c>
      <c r="D27" s="12" t="s">
        <v>69</v>
      </c>
      <c r="E27" s="22" t="s">
        <v>125</v>
      </c>
      <c r="F27" s="32">
        <v>0.025949074074074072</v>
      </c>
      <c r="G27" s="12" t="str">
        <f t="shared" si="2"/>
        <v>4.06/km</v>
      </c>
      <c r="H27" s="13">
        <f t="shared" si="3"/>
        <v>0.0037847222222222206</v>
      </c>
      <c r="I27" s="13">
        <f>F27-INDEX($F$5:$F$110,MATCH(D27,$D$5:$D$110,0))</f>
        <v>0.0020949074074074064</v>
      </c>
    </row>
    <row r="28" spans="1:9" ht="15" customHeight="1">
      <c r="A28" s="19">
        <v>24</v>
      </c>
      <c r="B28" s="23" t="s">
        <v>61</v>
      </c>
      <c r="C28" s="23" t="s">
        <v>35</v>
      </c>
      <c r="D28" s="19" t="s">
        <v>68</v>
      </c>
      <c r="E28" s="23" t="s">
        <v>60</v>
      </c>
      <c r="F28" s="33">
        <v>0.026041666666666668</v>
      </c>
      <c r="G28" s="19" t="str">
        <f t="shared" si="2"/>
        <v>4.07/km</v>
      </c>
      <c r="H28" s="20">
        <f t="shared" si="3"/>
        <v>0.003877314814814816</v>
      </c>
      <c r="I28" s="20">
        <f>F28-INDEX($F$5:$F$110,MATCH(D28,$D$5:$D$110,0))</f>
        <v>0.002824074074074076</v>
      </c>
    </row>
    <row r="29" spans="1:9" ht="15" customHeight="1">
      <c r="A29" s="12">
        <v>25</v>
      </c>
      <c r="B29" s="22" t="s">
        <v>135</v>
      </c>
      <c r="C29" s="22" t="s">
        <v>84</v>
      </c>
      <c r="D29" s="12" t="s">
        <v>73</v>
      </c>
      <c r="E29" s="22" t="s">
        <v>98</v>
      </c>
      <c r="F29" s="32">
        <v>0.02613425925925926</v>
      </c>
      <c r="G29" s="12" t="str">
        <f t="shared" si="2"/>
        <v>4.08/km</v>
      </c>
      <c r="H29" s="13">
        <f t="shared" si="3"/>
        <v>0.003969907407407408</v>
      </c>
      <c r="I29" s="13">
        <f>F29-INDEX($F$5:$F$110,MATCH(D29,$D$5:$D$110,0))</f>
        <v>0.0037037037037037056</v>
      </c>
    </row>
    <row r="30" spans="1:9" ht="15" customHeight="1">
      <c r="A30" s="12">
        <v>26</v>
      </c>
      <c r="B30" s="22" t="s">
        <v>136</v>
      </c>
      <c r="C30" s="22" t="s">
        <v>31</v>
      </c>
      <c r="D30" s="12" t="s">
        <v>70</v>
      </c>
      <c r="E30" s="22" t="s">
        <v>134</v>
      </c>
      <c r="F30" s="32">
        <v>0.026203703703703705</v>
      </c>
      <c r="G30" s="12" t="str">
        <f t="shared" si="2"/>
        <v>4.09/km</v>
      </c>
      <c r="H30" s="13">
        <f t="shared" si="3"/>
        <v>0.004039351851851853</v>
      </c>
      <c r="I30" s="13">
        <f>F30-INDEX($F$5:$F$110,MATCH(D30,$D$5:$D$110,0))</f>
        <v>0</v>
      </c>
    </row>
    <row r="31" spans="1:9" ht="15" customHeight="1">
      <c r="A31" s="12">
        <v>27</v>
      </c>
      <c r="B31" s="22" t="s">
        <v>137</v>
      </c>
      <c r="C31" s="22" t="s">
        <v>91</v>
      </c>
      <c r="D31" s="12" t="s">
        <v>83</v>
      </c>
      <c r="E31" s="22" t="s">
        <v>125</v>
      </c>
      <c r="F31" s="32">
        <v>0.02636574074074074</v>
      </c>
      <c r="G31" s="12" t="str">
        <f t="shared" si="2"/>
        <v>4.10/km</v>
      </c>
      <c r="H31" s="13">
        <f t="shared" si="3"/>
        <v>0.00420138888888889</v>
      </c>
      <c r="I31" s="13">
        <f>F31-INDEX($F$5:$F$110,MATCH(D31,$D$5:$D$110,0))</f>
        <v>0</v>
      </c>
    </row>
    <row r="32" spans="1:9" ht="15" customHeight="1">
      <c r="A32" s="12">
        <v>28</v>
      </c>
      <c r="B32" s="22" t="s">
        <v>138</v>
      </c>
      <c r="C32" s="22" t="s">
        <v>19</v>
      </c>
      <c r="D32" s="12" t="s">
        <v>73</v>
      </c>
      <c r="E32" s="22" t="s">
        <v>125</v>
      </c>
      <c r="F32" s="32">
        <v>0.02642361111111111</v>
      </c>
      <c r="G32" s="12" t="str">
        <f t="shared" si="2"/>
        <v>4.11/km</v>
      </c>
      <c r="H32" s="13">
        <f t="shared" si="3"/>
        <v>0.004259259259259258</v>
      </c>
      <c r="I32" s="13">
        <f>F32-INDEX($F$5:$F$110,MATCH(D32,$D$5:$D$110,0))</f>
        <v>0.003993055555555555</v>
      </c>
    </row>
    <row r="33" spans="1:9" ht="15" customHeight="1">
      <c r="A33" s="12">
        <v>29</v>
      </c>
      <c r="B33" s="22" t="s">
        <v>139</v>
      </c>
      <c r="C33" s="22" t="s">
        <v>23</v>
      </c>
      <c r="D33" s="12" t="s">
        <v>69</v>
      </c>
      <c r="E33" s="22" t="s">
        <v>140</v>
      </c>
      <c r="F33" s="32">
        <v>0.02666666666666667</v>
      </c>
      <c r="G33" s="12" t="str">
        <f t="shared" si="2"/>
        <v>4.13/km</v>
      </c>
      <c r="H33" s="13">
        <f t="shared" si="3"/>
        <v>0.004502314814814817</v>
      </c>
      <c r="I33" s="13">
        <f>F33-INDEX($F$5:$F$110,MATCH(D33,$D$5:$D$110,0))</f>
        <v>0.0028125000000000025</v>
      </c>
    </row>
    <row r="34" spans="1:9" ht="15" customHeight="1">
      <c r="A34" s="12">
        <v>30</v>
      </c>
      <c r="B34" s="22" t="s">
        <v>141</v>
      </c>
      <c r="C34" s="22" t="s">
        <v>39</v>
      </c>
      <c r="D34" s="12" t="s">
        <v>66</v>
      </c>
      <c r="E34" s="22" t="s">
        <v>142</v>
      </c>
      <c r="F34" s="32">
        <v>0.02670138888888889</v>
      </c>
      <c r="G34" s="12" t="str">
        <f t="shared" si="2"/>
        <v>4.14/km</v>
      </c>
      <c r="H34" s="13">
        <f t="shared" si="3"/>
        <v>0.004537037037037037</v>
      </c>
      <c r="I34" s="13">
        <f>F34-INDEX($F$5:$F$110,MATCH(D34,$D$5:$D$110,0))</f>
        <v>0.004328703703703703</v>
      </c>
    </row>
    <row r="35" spans="1:9" ht="15" customHeight="1">
      <c r="A35" s="19">
        <v>31</v>
      </c>
      <c r="B35" s="23" t="s">
        <v>143</v>
      </c>
      <c r="C35" s="23" t="s">
        <v>86</v>
      </c>
      <c r="D35" s="19" t="s">
        <v>83</v>
      </c>
      <c r="E35" s="23" t="s">
        <v>60</v>
      </c>
      <c r="F35" s="33">
        <v>0.02693287037037037</v>
      </c>
      <c r="G35" s="19" t="str">
        <f t="shared" si="2"/>
        <v>4.16/km</v>
      </c>
      <c r="H35" s="20">
        <f t="shared" si="3"/>
        <v>0.004768518518518519</v>
      </c>
      <c r="I35" s="20">
        <f>F35-INDEX($F$5:$F$110,MATCH(D35,$D$5:$D$110,0))</f>
        <v>0.0005671296296296292</v>
      </c>
    </row>
    <row r="36" spans="1:9" ht="15" customHeight="1">
      <c r="A36" s="12">
        <v>32</v>
      </c>
      <c r="B36" s="22" t="s">
        <v>51</v>
      </c>
      <c r="C36" s="22" t="s">
        <v>32</v>
      </c>
      <c r="D36" s="12" t="s">
        <v>68</v>
      </c>
      <c r="E36" s="22" t="s">
        <v>125</v>
      </c>
      <c r="F36" s="32">
        <v>0.026967592592592595</v>
      </c>
      <c r="G36" s="12" t="str">
        <f t="shared" si="2"/>
        <v>4.16/km</v>
      </c>
      <c r="H36" s="13">
        <f t="shared" si="3"/>
        <v>0.004803240740740743</v>
      </c>
      <c r="I36" s="13">
        <f>F36-INDEX($F$5:$F$110,MATCH(D36,$D$5:$D$110,0))</f>
        <v>0.0037500000000000033</v>
      </c>
    </row>
    <row r="37" spans="1:9" ht="15" customHeight="1">
      <c r="A37" s="12">
        <v>33</v>
      </c>
      <c r="B37" s="22" t="s">
        <v>144</v>
      </c>
      <c r="C37" s="22" t="s">
        <v>145</v>
      </c>
      <c r="D37" s="12" t="s">
        <v>73</v>
      </c>
      <c r="E37" s="22" t="s">
        <v>134</v>
      </c>
      <c r="F37" s="32">
        <v>0.027002314814814812</v>
      </c>
      <c r="G37" s="12" t="str">
        <f aca="true" t="shared" si="4" ref="G37:G65">TEXT(INT((HOUR(F37)*3600+MINUTE(F37)*60+SECOND(F37))/$I$3/60),"0")&amp;"."&amp;TEXT(MOD((HOUR(F37)*3600+MINUTE(F37)*60+SECOND(F37))/$I$3,60),"00")&amp;"/km"</f>
        <v>4.16/km</v>
      </c>
      <c r="H37" s="13">
        <f aca="true" t="shared" si="5" ref="H37:H65">F37-$F$5</f>
        <v>0.004837962962962961</v>
      </c>
      <c r="I37" s="13">
        <f>F37-INDEX($F$5:$F$110,MATCH(D37,$D$5:$D$110,0))</f>
        <v>0.004571759259259258</v>
      </c>
    </row>
    <row r="38" spans="1:9" ht="15" customHeight="1">
      <c r="A38" s="12">
        <v>34</v>
      </c>
      <c r="B38" s="22" t="s">
        <v>146</v>
      </c>
      <c r="C38" s="22" t="s">
        <v>31</v>
      </c>
      <c r="D38" s="12" t="s">
        <v>73</v>
      </c>
      <c r="E38" s="22" t="s">
        <v>113</v>
      </c>
      <c r="F38" s="32">
        <v>0.027037037037037037</v>
      </c>
      <c r="G38" s="12" t="str">
        <f t="shared" si="4"/>
        <v>4.17/km</v>
      </c>
      <c r="H38" s="13">
        <f t="shared" si="5"/>
        <v>0.004872685185185185</v>
      </c>
      <c r="I38" s="13">
        <f>F38-INDEX($F$5:$F$110,MATCH(D38,$D$5:$D$110,0))</f>
        <v>0.004606481481481482</v>
      </c>
    </row>
    <row r="39" spans="1:9" ht="15" customHeight="1">
      <c r="A39" s="12">
        <v>35</v>
      </c>
      <c r="B39" s="22" t="s">
        <v>147</v>
      </c>
      <c r="C39" s="22" t="s">
        <v>43</v>
      </c>
      <c r="D39" s="12" t="s">
        <v>76</v>
      </c>
      <c r="E39" s="22" t="s">
        <v>109</v>
      </c>
      <c r="F39" s="32">
        <v>0.027071759259259257</v>
      </c>
      <c r="G39" s="12" t="str">
        <f t="shared" si="4"/>
        <v>4.17/km</v>
      </c>
      <c r="H39" s="13">
        <f t="shared" si="5"/>
        <v>0.0049074074074074055</v>
      </c>
      <c r="I39" s="13">
        <f>F39-INDEX($F$5:$F$110,MATCH(D39,$D$5:$D$110,0))</f>
        <v>0.0032407407407407385</v>
      </c>
    </row>
    <row r="40" spans="1:9" ht="15" customHeight="1">
      <c r="A40" s="12">
        <v>36</v>
      </c>
      <c r="B40" s="22" t="s">
        <v>148</v>
      </c>
      <c r="C40" s="22" t="s">
        <v>149</v>
      </c>
      <c r="D40" s="12" t="s">
        <v>72</v>
      </c>
      <c r="E40" s="22" t="s">
        <v>150</v>
      </c>
      <c r="F40" s="32">
        <v>0.02710648148148148</v>
      </c>
      <c r="G40" s="12" t="str">
        <f t="shared" si="4"/>
        <v>4.17/km</v>
      </c>
      <c r="H40" s="13">
        <f t="shared" si="5"/>
        <v>0.00494212962962963</v>
      </c>
      <c r="I40" s="13">
        <f>F40-INDEX($F$5:$F$110,MATCH(D40,$D$5:$D$110,0))</f>
        <v>0.00494212962962963</v>
      </c>
    </row>
    <row r="41" spans="1:9" ht="15" customHeight="1">
      <c r="A41" s="19">
        <v>37</v>
      </c>
      <c r="B41" s="23" t="s">
        <v>151</v>
      </c>
      <c r="C41" s="23" t="s">
        <v>152</v>
      </c>
      <c r="D41" s="19" t="s">
        <v>73</v>
      </c>
      <c r="E41" s="23" t="s">
        <v>60</v>
      </c>
      <c r="F41" s="33">
        <v>0.027129629629629632</v>
      </c>
      <c r="G41" s="19" t="str">
        <f t="shared" si="4"/>
        <v>4.18/km</v>
      </c>
      <c r="H41" s="20">
        <f t="shared" si="5"/>
        <v>0.00496527777777778</v>
      </c>
      <c r="I41" s="20">
        <f>F41-INDEX($F$5:$F$110,MATCH(D41,$D$5:$D$110,0))</f>
        <v>0.004699074074074078</v>
      </c>
    </row>
    <row r="42" spans="1:9" ht="15" customHeight="1">
      <c r="A42" s="19">
        <v>38</v>
      </c>
      <c r="B42" s="23" t="s">
        <v>153</v>
      </c>
      <c r="C42" s="23" t="s">
        <v>22</v>
      </c>
      <c r="D42" s="19" t="s">
        <v>73</v>
      </c>
      <c r="E42" s="23" t="s">
        <v>60</v>
      </c>
      <c r="F42" s="33">
        <v>0.027465277777777772</v>
      </c>
      <c r="G42" s="19" t="str">
        <f t="shared" si="4"/>
        <v>4.21/km</v>
      </c>
      <c r="H42" s="20">
        <f t="shared" si="5"/>
        <v>0.005300925925925921</v>
      </c>
      <c r="I42" s="20">
        <f>F42-INDEX($F$5:$F$110,MATCH(D42,$D$5:$D$110,0))</f>
        <v>0.005034722222222218</v>
      </c>
    </row>
    <row r="43" spans="1:9" ht="15" customHeight="1">
      <c r="A43" s="12">
        <v>39</v>
      </c>
      <c r="B43" s="22" t="s">
        <v>154</v>
      </c>
      <c r="C43" s="22" t="s">
        <v>52</v>
      </c>
      <c r="D43" s="12" t="s">
        <v>69</v>
      </c>
      <c r="E43" s="22" t="s">
        <v>140</v>
      </c>
      <c r="F43" s="32">
        <v>0.0275</v>
      </c>
      <c r="G43" s="12" t="str">
        <f t="shared" si="4"/>
        <v>4.21/km</v>
      </c>
      <c r="H43" s="13">
        <f t="shared" si="5"/>
        <v>0.005335648148148148</v>
      </c>
      <c r="I43" s="13">
        <f>F43-INDEX($F$5:$F$110,MATCH(D43,$D$5:$D$110,0))</f>
        <v>0.0036458333333333343</v>
      </c>
    </row>
    <row r="44" spans="1:9" ht="15" customHeight="1">
      <c r="A44" s="12">
        <v>40</v>
      </c>
      <c r="B44" s="22" t="s">
        <v>155</v>
      </c>
      <c r="C44" s="22" t="s">
        <v>43</v>
      </c>
      <c r="D44" s="12" t="s">
        <v>76</v>
      </c>
      <c r="E44" s="22" t="s">
        <v>113</v>
      </c>
      <c r="F44" s="32">
        <v>0.027777777777777776</v>
      </c>
      <c r="G44" s="12" t="str">
        <f t="shared" si="4"/>
        <v>4.24/km</v>
      </c>
      <c r="H44" s="13">
        <f t="shared" si="5"/>
        <v>0.0056134259259259245</v>
      </c>
      <c r="I44" s="13">
        <f>F44-INDEX($F$5:$F$110,MATCH(D44,$D$5:$D$110,0))</f>
        <v>0.0039467592592592575</v>
      </c>
    </row>
    <row r="45" spans="1:9" ht="15" customHeight="1">
      <c r="A45" s="19">
        <v>41</v>
      </c>
      <c r="B45" s="23" t="s">
        <v>156</v>
      </c>
      <c r="C45" s="23" t="s">
        <v>55</v>
      </c>
      <c r="D45" s="19" t="s">
        <v>68</v>
      </c>
      <c r="E45" s="23" t="s">
        <v>60</v>
      </c>
      <c r="F45" s="33">
        <v>0.027893518518518515</v>
      </c>
      <c r="G45" s="19" t="str">
        <f t="shared" si="4"/>
        <v>4.25/km</v>
      </c>
      <c r="H45" s="20">
        <f t="shared" si="5"/>
        <v>0.005729166666666664</v>
      </c>
      <c r="I45" s="20">
        <f>F45-INDEX($F$5:$F$110,MATCH(D45,$D$5:$D$110,0))</f>
        <v>0.004675925925925924</v>
      </c>
    </row>
    <row r="46" spans="1:9" ht="15" customHeight="1">
      <c r="A46" s="12">
        <v>42</v>
      </c>
      <c r="B46" s="22" t="s">
        <v>157</v>
      </c>
      <c r="C46" s="22" t="s">
        <v>80</v>
      </c>
      <c r="D46" s="12" t="s">
        <v>69</v>
      </c>
      <c r="E46" s="22" t="s">
        <v>121</v>
      </c>
      <c r="F46" s="32">
        <v>0.027951388888888887</v>
      </c>
      <c r="G46" s="12" t="str">
        <f t="shared" si="4"/>
        <v>4.25/km</v>
      </c>
      <c r="H46" s="13">
        <f t="shared" si="5"/>
        <v>0.005787037037037035</v>
      </c>
      <c r="I46" s="13">
        <f>F46-INDEX($F$5:$F$110,MATCH(D46,$D$5:$D$110,0))</f>
        <v>0.004097222222222221</v>
      </c>
    </row>
    <row r="47" spans="1:9" ht="15" customHeight="1">
      <c r="A47" s="12">
        <v>43</v>
      </c>
      <c r="B47" s="22" t="s">
        <v>158</v>
      </c>
      <c r="C47" s="22" t="s">
        <v>11</v>
      </c>
      <c r="D47" s="12" t="s">
        <v>77</v>
      </c>
      <c r="E47" s="22" t="s">
        <v>159</v>
      </c>
      <c r="F47" s="32">
        <v>0.02800925925925926</v>
      </c>
      <c r="G47" s="12" t="str">
        <f t="shared" si="4"/>
        <v>4.26/km</v>
      </c>
      <c r="H47" s="13">
        <f t="shared" si="5"/>
        <v>0.00584490740740741</v>
      </c>
      <c r="I47" s="13">
        <f>F47-INDEX($F$5:$F$110,MATCH(D47,$D$5:$D$110,0))</f>
        <v>0</v>
      </c>
    </row>
    <row r="48" spans="1:9" ht="15" customHeight="1">
      <c r="A48" s="19">
        <v>44</v>
      </c>
      <c r="B48" s="23" t="s">
        <v>160</v>
      </c>
      <c r="C48" s="23" t="s">
        <v>22</v>
      </c>
      <c r="D48" s="19" t="s">
        <v>70</v>
      </c>
      <c r="E48" s="23" t="s">
        <v>60</v>
      </c>
      <c r="F48" s="33">
        <v>0.02815972222222222</v>
      </c>
      <c r="G48" s="19" t="str">
        <f t="shared" si="4"/>
        <v>4.27/km</v>
      </c>
      <c r="H48" s="20">
        <f t="shared" si="5"/>
        <v>0.00599537037037037</v>
      </c>
      <c r="I48" s="20">
        <f>F48-INDEX($F$5:$F$110,MATCH(D48,$D$5:$D$110,0))</f>
        <v>0.0019560185185185167</v>
      </c>
    </row>
    <row r="49" spans="1:9" ht="15" customHeight="1">
      <c r="A49" s="19">
        <v>45</v>
      </c>
      <c r="B49" s="23" t="s">
        <v>71</v>
      </c>
      <c r="C49" s="23" t="s">
        <v>21</v>
      </c>
      <c r="D49" s="19" t="s">
        <v>68</v>
      </c>
      <c r="E49" s="23" t="s">
        <v>60</v>
      </c>
      <c r="F49" s="33">
        <v>0.02826388888888889</v>
      </c>
      <c r="G49" s="19" t="str">
        <f t="shared" si="4"/>
        <v>4.28/km</v>
      </c>
      <c r="H49" s="20">
        <f t="shared" si="5"/>
        <v>0.006099537037037039</v>
      </c>
      <c r="I49" s="20">
        <f>F49-INDEX($F$5:$F$110,MATCH(D49,$D$5:$D$110,0))</f>
        <v>0.005046296296296299</v>
      </c>
    </row>
    <row r="50" spans="1:9" ht="15" customHeight="1">
      <c r="A50" s="12">
        <v>46</v>
      </c>
      <c r="B50" s="22" t="s">
        <v>161</v>
      </c>
      <c r="C50" s="22" t="s">
        <v>42</v>
      </c>
      <c r="D50" s="12" t="s">
        <v>72</v>
      </c>
      <c r="E50" s="22" t="s">
        <v>162</v>
      </c>
      <c r="F50" s="32">
        <v>0.028344907407407412</v>
      </c>
      <c r="G50" s="12" t="str">
        <f t="shared" si="4"/>
        <v>4.29/km</v>
      </c>
      <c r="H50" s="13">
        <f t="shared" si="5"/>
        <v>0.006180555555555561</v>
      </c>
      <c r="I50" s="13">
        <f>F50-INDEX($F$5:$F$110,MATCH(D50,$D$5:$D$110,0))</f>
        <v>0.006180555555555561</v>
      </c>
    </row>
    <row r="51" spans="1:9" ht="15" customHeight="1">
      <c r="A51" s="12">
        <v>47</v>
      </c>
      <c r="B51" s="22" t="s">
        <v>54</v>
      </c>
      <c r="C51" s="22" t="s">
        <v>36</v>
      </c>
      <c r="D51" s="12" t="s">
        <v>73</v>
      </c>
      <c r="E51" s="22" t="s">
        <v>163</v>
      </c>
      <c r="F51" s="32">
        <v>0.028391203703703707</v>
      </c>
      <c r="G51" s="12" t="str">
        <f t="shared" si="4"/>
        <v>4.30/km</v>
      </c>
      <c r="H51" s="13">
        <f t="shared" si="5"/>
        <v>0.006226851851851855</v>
      </c>
      <c r="I51" s="13">
        <f>F51-INDEX($F$5:$F$110,MATCH(D51,$D$5:$D$110,0))</f>
        <v>0.005960648148148152</v>
      </c>
    </row>
    <row r="52" spans="1:9" ht="15" customHeight="1">
      <c r="A52" s="12">
        <v>48</v>
      </c>
      <c r="B52" s="22" t="s">
        <v>164</v>
      </c>
      <c r="C52" s="22" t="s">
        <v>29</v>
      </c>
      <c r="D52" s="12" t="s">
        <v>68</v>
      </c>
      <c r="E52" s="22" t="s">
        <v>125</v>
      </c>
      <c r="F52" s="32">
        <v>0.028645833333333332</v>
      </c>
      <c r="G52" s="12" t="str">
        <f t="shared" si="4"/>
        <v>4.32/km</v>
      </c>
      <c r="H52" s="13">
        <f t="shared" si="5"/>
        <v>0.00648148148148148</v>
      </c>
      <c r="I52" s="13">
        <f>F52-INDEX($F$5:$F$110,MATCH(D52,$D$5:$D$110,0))</f>
        <v>0.00542824074074074</v>
      </c>
    </row>
    <row r="53" spans="1:9" ht="15" customHeight="1">
      <c r="A53" s="12">
        <v>49</v>
      </c>
      <c r="B53" s="22" t="s">
        <v>165</v>
      </c>
      <c r="C53" s="22" t="s">
        <v>15</v>
      </c>
      <c r="D53" s="12" t="s">
        <v>70</v>
      </c>
      <c r="E53" s="22" t="s">
        <v>117</v>
      </c>
      <c r="F53" s="32">
        <v>0.028865740740740744</v>
      </c>
      <c r="G53" s="12" t="str">
        <f t="shared" si="4"/>
        <v>4.34/km</v>
      </c>
      <c r="H53" s="13">
        <f t="shared" si="5"/>
        <v>0.006701388888888892</v>
      </c>
      <c r="I53" s="13">
        <f>F53-INDEX($F$5:$F$110,MATCH(D53,$D$5:$D$110,0))</f>
        <v>0.002662037037037039</v>
      </c>
    </row>
    <row r="54" spans="1:9" ht="15" customHeight="1">
      <c r="A54" s="12">
        <v>50</v>
      </c>
      <c r="B54" s="22" t="s">
        <v>166</v>
      </c>
      <c r="C54" s="22" t="s">
        <v>101</v>
      </c>
      <c r="D54" s="12" t="s">
        <v>70</v>
      </c>
      <c r="E54" s="22" t="s">
        <v>162</v>
      </c>
      <c r="F54" s="32">
        <v>0.02890046296296296</v>
      </c>
      <c r="G54" s="12" t="str">
        <f t="shared" si="4"/>
        <v>4.34/km</v>
      </c>
      <c r="H54" s="13">
        <f t="shared" si="5"/>
        <v>0.006736111111111109</v>
      </c>
      <c r="I54" s="13">
        <f>F54-INDEX($F$5:$F$110,MATCH(D54,$D$5:$D$110,0))</f>
        <v>0.0026967592592592564</v>
      </c>
    </row>
    <row r="55" spans="1:9" ht="15" customHeight="1">
      <c r="A55" s="12">
        <v>51</v>
      </c>
      <c r="B55" s="22" t="s">
        <v>167</v>
      </c>
      <c r="C55" s="22" t="s">
        <v>44</v>
      </c>
      <c r="D55" s="12" t="s">
        <v>72</v>
      </c>
      <c r="E55" s="22" t="s">
        <v>168</v>
      </c>
      <c r="F55" s="32">
        <v>0.028958333333333336</v>
      </c>
      <c r="G55" s="12" t="str">
        <f t="shared" si="4"/>
        <v>4.35/km</v>
      </c>
      <c r="H55" s="13">
        <f t="shared" si="5"/>
        <v>0.006793981481481484</v>
      </c>
      <c r="I55" s="13">
        <f>F55-INDEX($F$5:$F$110,MATCH(D55,$D$5:$D$110,0))</f>
        <v>0.006793981481481484</v>
      </c>
    </row>
    <row r="56" spans="1:9" ht="15" customHeight="1">
      <c r="A56" s="12">
        <v>52</v>
      </c>
      <c r="B56" s="22" t="s">
        <v>169</v>
      </c>
      <c r="C56" s="22" t="s">
        <v>33</v>
      </c>
      <c r="D56" s="12" t="s">
        <v>69</v>
      </c>
      <c r="E56" s="22" t="s">
        <v>162</v>
      </c>
      <c r="F56" s="32">
        <v>0.029074074074074075</v>
      </c>
      <c r="G56" s="12" t="str">
        <f t="shared" si="4"/>
        <v>4.36/km</v>
      </c>
      <c r="H56" s="13">
        <f t="shared" si="5"/>
        <v>0.006909722222222223</v>
      </c>
      <c r="I56" s="13">
        <f>F56-INDEX($F$5:$F$110,MATCH(D56,$D$5:$D$110,0))</f>
        <v>0.005219907407407409</v>
      </c>
    </row>
    <row r="57" spans="1:9" ht="15" customHeight="1">
      <c r="A57" s="12">
        <v>53</v>
      </c>
      <c r="B57" s="22" t="s">
        <v>62</v>
      </c>
      <c r="C57" s="22" t="s">
        <v>38</v>
      </c>
      <c r="D57" s="12" t="s">
        <v>72</v>
      </c>
      <c r="E57" s="22" t="s">
        <v>162</v>
      </c>
      <c r="F57" s="32">
        <v>0.029120370370370366</v>
      </c>
      <c r="G57" s="12" t="str">
        <f t="shared" si="4"/>
        <v>4.36/km</v>
      </c>
      <c r="H57" s="13">
        <f t="shared" si="5"/>
        <v>0.006956018518518514</v>
      </c>
      <c r="I57" s="13">
        <f>F57-INDEX($F$5:$F$110,MATCH(D57,$D$5:$D$110,0))</f>
        <v>0.006956018518518514</v>
      </c>
    </row>
    <row r="58" spans="1:9" ht="15" customHeight="1">
      <c r="A58" s="12">
        <v>54</v>
      </c>
      <c r="B58" s="22" t="s">
        <v>170</v>
      </c>
      <c r="C58" s="22" t="s">
        <v>59</v>
      </c>
      <c r="D58" s="12" t="s">
        <v>76</v>
      </c>
      <c r="E58" s="22" t="s">
        <v>125</v>
      </c>
      <c r="F58" s="32">
        <v>0.029212962962962965</v>
      </c>
      <c r="G58" s="12" t="str">
        <f t="shared" si="4"/>
        <v>4.37/km</v>
      </c>
      <c r="H58" s="13">
        <f t="shared" si="5"/>
        <v>0.007048611111111113</v>
      </c>
      <c r="I58" s="13">
        <f>F58-INDEX($F$5:$F$110,MATCH(D58,$D$5:$D$110,0))</f>
        <v>0.005381944444444446</v>
      </c>
    </row>
    <row r="59" spans="1:9" ht="15" customHeight="1">
      <c r="A59" s="12">
        <v>55</v>
      </c>
      <c r="B59" s="22" t="s">
        <v>92</v>
      </c>
      <c r="C59" s="22" t="s">
        <v>171</v>
      </c>
      <c r="D59" s="12" t="s">
        <v>66</v>
      </c>
      <c r="E59" s="22" t="s">
        <v>99</v>
      </c>
      <c r="F59" s="32">
        <v>0.029247685185185186</v>
      </c>
      <c r="G59" s="12" t="str">
        <f t="shared" si="4"/>
        <v>4.38/km</v>
      </c>
      <c r="H59" s="13">
        <f t="shared" si="5"/>
        <v>0.007083333333333334</v>
      </c>
      <c r="I59" s="13">
        <f>F59-INDEX($F$5:$F$110,MATCH(D59,$D$5:$D$110,0))</f>
        <v>0.006874999999999999</v>
      </c>
    </row>
    <row r="60" spans="1:9" ht="15" customHeight="1">
      <c r="A60" s="12">
        <v>56</v>
      </c>
      <c r="B60" s="22" t="s">
        <v>172</v>
      </c>
      <c r="C60" s="22" t="s">
        <v>173</v>
      </c>
      <c r="D60" s="12" t="s">
        <v>78</v>
      </c>
      <c r="E60" s="22" t="s">
        <v>88</v>
      </c>
      <c r="F60" s="32">
        <v>0.02939814814814815</v>
      </c>
      <c r="G60" s="12" t="str">
        <f t="shared" si="4"/>
        <v>4.39/km</v>
      </c>
      <c r="H60" s="13">
        <f t="shared" si="5"/>
        <v>0.007233796296296297</v>
      </c>
      <c r="I60" s="13">
        <f>F60-INDEX($F$5:$F$110,MATCH(D60,$D$5:$D$110,0))</f>
        <v>0</v>
      </c>
    </row>
    <row r="61" spans="1:9" ht="15" customHeight="1">
      <c r="A61" s="12">
        <v>57</v>
      </c>
      <c r="B61" s="22" t="s">
        <v>174</v>
      </c>
      <c r="C61" s="22" t="s">
        <v>175</v>
      </c>
      <c r="D61" s="12" t="s">
        <v>73</v>
      </c>
      <c r="E61" s="22" t="s">
        <v>176</v>
      </c>
      <c r="F61" s="32">
        <v>0.0296412037037037</v>
      </c>
      <c r="G61" s="12" t="str">
        <f t="shared" si="4"/>
        <v>4.41/km</v>
      </c>
      <c r="H61" s="13">
        <f t="shared" si="5"/>
        <v>0.007476851851851849</v>
      </c>
      <c r="I61" s="13">
        <f>F61-INDEX($F$5:$F$110,MATCH(D61,$D$5:$D$110,0))</f>
        <v>0.007210648148148147</v>
      </c>
    </row>
    <row r="62" spans="1:9" ht="15" customHeight="1">
      <c r="A62" s="12">
        <v>58</v>
      </c>
      <c r="B62" s="22" t="s">
        <v>57</v>
      </c>
      <c r="C62" s="22" t="s">
        <v>46</v>
      </c>
      <c r="D62" s="12" t="s">
        <v>76</v>
      </c>
      <c r="E62" s="22" t="s">
        <v>98</v>
      </c>
      <c r="F62" s="32">
        <v>0.029861111111111113</v>
      </c>
      <c r="G62" s="12" t="str">
        <f t="shared" si="4"/>
        <v>4.44/km</v>
      </c>
      <c r="H62" s="13">
        <f t="shared" si="5"/>
        <v>0.007696759259259261</v>
      </c>
      <c r="I62" s="13">
        <f>F62-INDEX($F$5:$F$110,MATCH(D62,$D$5:$D$110,0))</f>
        <v>0.006030092592592594</v>
      </c>
    </row>
    <row r="63" spans="1:9" ht="15" customHeight="1">
      <c r="A63" s="12">
        <v>59</v>
      </c>
      <c r="B63" s="22" t="s">
        <v>177</v>
      </c>
      <c r="C63" s="22" t="s">
        <v>18</v>
      </c>
      <c r="D63" s="12" t="s">
        <v>70</v>
      </c>
      <c r="E63" s="22" t="s">
        <v>178</v>
      </c>
      <c r="F63" s="32">
        <v>0.030358796296296297</v>
      </c>
      <c r="G63" s="12" t="str">
        <f t="shared" si="4"/>
        <v>4.48/km</v>
      </c>
      <c r="H63" s="13">
        <f t="shared" si="5"/>
        <v>0.008194444444444445</v>
      </c>
      <c r="I63" s="13">
        <f>F63-INDEX($F$5:$F$110,MATCH(D63,$D$5:$D$110,0))</f>
        <v>0.004155092592592592</v>
      </c>
    </row>
    <row r="64" spans="1:9" ht="15" customHeight="1">
      <c r="A64" s="12">
        <v>60</v>
      </c>
      <c r="B64" s="22" t="s">
        <v>179</v>
      </c>
      <c r="C64" s="22" t="s">
        <v>48</v>
      </c>
      <c r="D64" s="12" t="s">
        <v>70</v>
      </c>
      <c r="E64" s="22" t="s">
        <v>176</v>
      </c>
      <c r="F64" s="32">
        <v>0.030555555555555555</v>
      </c>
      <c r="G64" s="12" t="str">
        <f t="shared" si="4"/>
        <v>4.50/km</v>
      </c>
      <c r="H64" s="13">
        <f t="shared" si="5"/>
        <v>0.008391203703703703</v>
      </c>
      <c r="I64" s="13">
        <f>F64-INDEX($F$5:$F$110,MATCH(D64,$D$5:$D$110,0))</f>
        <v>0.00435185185185185</v>
      </c>
    </row>
    <row r="65" spans="1:9" ht="15" customHeight="1">
      <c r="A65" s="12">
        <v>61</v>
      </c>
      <c r="B65" s="22" t="s">
        <v>40</v>
      </c>
      <c r="C65" s="22" t="s">
        <v>21</v>
      </c>
      <c r="D65" s="12" t="s">
        <v>73</v>
      </c>
      <c r="E65" s="22" t="s">
        <v>113</v>
      </c>
      <c r="F65" s="32">
        <v>0.030636574074074076</v>
      </c>
      <c r="G65" s="12" t="str">
        <f t="shared" si="4"/>
        <v>4.51/km</v>
      </c>
      <c r="H65" s="13">
        <f t="shared" si="5"/>
        <v>0.008472222222222225</v>
      </c>
      <c r="I65" s="13">
        <f>F65-INDEX($F$5:$F$110,MATCH(D65,$D$5:$D$110,0))</f>
        <v>0.008206018518518522</v>
      </c>
    </row>
    <row r="66" spans="1:9" ht="15" customHeight="1">
      <c r="A66" s="12">
        <v>62</v>
      </c>
      <c r="B66" s="22" t="s">
        <v>180</v>
      </c>
      <c r="C66" s="22" t="s">
        <v>181</v>
      </c>
      <c r="D66" s="12" t="s">
        <v>83</v>
      </c>
      <c r="E66" s="22" t="s">
        <v>125</v>
      </c>
      <c r="F66" s="32">
        <v>0.03068287037037037</v>
      </c>
      <c r="G66" s="12" t="str">
        <f aca="true" t="shared" si="6" ref="G66:G104">TEXT(INT((HOUR(F66)*3600+MINUTE(F66)*60+SECOND(F66))/$I$3/60),"0")&amp;"."&amp;TEXT(MOD((HOUR(F66)*3600+MINUTE(F66)*60+SECOND(F66))/$I$3,60),"00")&amp;"/km"</f>
        <v>4.51/km</v>
      </c>
      <c r="H66" s="13">
        <f aca="true" t="shared" si="7" ref="H66:H104">F66-$F$5</f>
        <v>0.008518518518518519</v>
      </c>
      <c r="I66" s="13">
        <f>F66-INDEX($F$5:$F$110,MATCH(D66,$D$5:$D$110,0))</f>
        <v>0.004317129629629629</v>
      </c>
    </row>
    <row r="67" spans="1:9" ht="15" customHeight="1">
      <c r="A67" s="19">
        <v>63</v>
      </c>
      <c r="B67" s="23" t="s">
        <v>102</v>
      </c>
      <c r="C67" s="23" t="s">
        <v>84</v>
      </c>
      <c r="D67" s="19" t="s">
        <v>68</v>
      </c>
      <c r="E67" s="23" t="s">
        <v>60</v>
      </c>
      <c r="F67" s="33">
        <v>0.03078703703703704</v>
      </c>
      <c r="G67" s="19" t="str">
        <f t="shared" si="6"/>
        <v>4.52/km</v>
      </c>
      <c r="H67" s="20">
        <f t="shared" si="7"/>
        <v>0.008622685185185188</v>
      </c>
      <c r="I67" s="20">
        <f>F67-INDEX($F$5:$F$110,MATCH(D67,$D$5:$D$110,0))</f>
        <v>0.007569444444444448</v>
      </c>
    </row>
    <row r="68" spans="1:9" ht="15" customHeight="1">
      <c r="A68" s="19">
        <v>64</v>
      </c>
      <c r="B68" s="23" t="s">
        <v>87</v>
      </c>
      <c r="C68" s="23" t="s">
        <v>44</v>
      </c>
      <c r="D68" s="19" t="s">
        <v>68</v>
      </c>
      <c r="E68" s="23" t="s">
        <v>60</v>
      </c>
      <c r="F68" s="33">
        <v>0.030833333333333334</v>
      </c>
      <c r="G68" s="19" t="str">
        <f t="shared" si="6"/>
        <v>4.53/km</v>
      </c>
      <c r="H68" s="20">
        <f t="shared" si="7"/>
        <v>0.008668981481481482</v>
      </c>
      <c r="I68" s="20">
        <f>F68-INDEX($F$5:$F$110,MATCH(D68,$D$5:$D$110,0))</f>
        <v>0.007615740740740742</v>
      </c>
    </row>
    <row r="69" spans="1:9" ht="15" customHeight="1">
      <c r="A69" s="12">
        <v>65</v>
      </c>
      <c r="B69" s="22" t="s">
        <v>182</v>
      </c>
      <c r="C69" s="22" t="s">
        <v>86</v>
      </c>
      <c r="D69" s="12" t="s">
        <v>83</v>
      </c>
      <c r="E69" s="22" t="s">
        <v>183</v>
      </c>
      <c r="F69" s="32">
        <v>0.030879629629629632</v>
      </c>
      <c r="G69" s="12" t="str">
        <f t="shared" si="6"/>
        <v>4.53/km</v>
      </c>
      <c r="H69" s="13">
        <f t="shared" si="7"/>
        <v>0.00871527777777778</v>
      </c>
      <c r="I69" s="13">
        <f>F69-INDEX($F$5:$F$110,MATCH(D69,$D$5:$D$110,0))</f>
        <v>0.00451388888888889</v>
      </c>
    </row>
    <row r="70" spans="1:9" ht="15" customHeight="1">
      <c r="A70" s="19">
        <v>66</v>
      </c>
      <c r="B70" s="23" t="s">
        <v>184</v>
      </c>
      <c r="C70" s="23" t="s">
        <v>55</v>
      </c>
      <c r="D70" s="19" t="s">
        <v>77</v>
      </c>
      <c r="E70" s="23" t="s">
        <v>60</v>
      </c>
      <c r="F70" s="33">
        <v>0.030949074074074077</v>
      </c>
      <c r="G70" s="19" t="str">
        <f t="shared" si="6"/>
        <v>4.54/km</v>
      </c>
      <c r="H70" s="20">
        <f t="shared" si="7"/>
        <v>0.008784722222222225</v>
      </c>
      <c r="I70" s="20">
        <f>F70-INDEX($F$5:$F$110,MATCH(D70,$D$5:$D$110,0))</f>
        <v>0.0029398148148148152</v>
      </c>
    </row>
    <row r="71" spans="1:9" ht="15" customHeight="1">
      <c r="A71" s="12">
        <v>67</v>
      </c>
      <c r="B71" s="22" t="s">
        <v>185</v>
      </c>
      <c r="C71" s="22" t="s">
        <v>52</v>
      </c>
      <c r="D71" s="12" t="s">
        <v>69</v>
      </c>
      <c r="E71" s="22" t="s">
        <v>125</v>
      </c>
      <c r="F71" s="32">
        <v>0.03128472222222222</v>
      </c>
      <c r="G71" s="12" t="str">
        <f t="shared" si="6"/>
        <v>4.57/km</v>
      </c>
      <c r="H71" s="13">
        <f t="shared" si="7"/>
        <v>0.009120370370370369</v>
      </c>
      <c r="I71" s="13">
        <f>F71-INDEX($F$5:$F$110,MATCH(D71,$D$5:$D$110,0))</f>
        <v>0.007430555555555555</v>
      </c>
    </row>
    <row r="72" spans="1:9" ht="15" customHeight="1">
      <c r="A72" s="12">
        <v>68</v>
      </c>
      <c r="B72" s="22" t="s">
        <v>186</v>
      </c>
      <c r="C72" s="22" t="s">
        <v>84</v>
      </c>
      <c r="D72" s="12" t="s">
        <v>82</v>
      </c>
      <c r="E72" s="22" t="s">
        <v>187</v>
      </c>
      <c r="F72" s="32">
        <v>0.031655092592592596</v>
      </c>
      <c r="G72" s="12" t="str">
        <f t="shared" si="6"/>
        <v>5.01/km</v>
      </c>
      <c r="H72" s="13">
        <f t="shared" si="7"/>
        <v>0.009490740740740744</v>
      </c>
      <c r="I72" s="13">
        <f>F72-INDEX($F$5:$F$110,MATCH(D72,$D$5:$D$110,0))</f>
        <v>0</v>
      </c>
    </row>
    <row r="73" spans="1:9" ht="15" customHeight="1">
      <c r="A73" s="12">
        <v>69</v>
      </c>
      <c r="B73" s="22" t="s">
        <v>188</v>
      </c>
      <c r="C73" s="22" t="s">
        <v>23</v>
      </c>
      <c r="D73" s="12" t="s">
        <v>73</v>
      </c>
      <c r="E73" s="22" t="s">
        <v>109</v>
      </c>
      <c r="F73" s="32">
        <v>0.03175925925925926</v>
      </c>
      <c r="G73" s="12" t="str">
        <f t="shared" si="6"/>
        <v>5.02/km</v>
      </c>
      <c r="H73" s="13">
        <f t="shared" si="7"/>
        <v>0.009594907407407406</v>
      </c>
      <c r="I73" s="13">
        <f>F73-INDEX($F$5:$F$110,MATCH(D73,$D$5:$D$110,0))</f>
        <v>0.009328703703703704</v>
      </c>
    </row>
    <row r="74" spans="1:9" ht="15" customHeight="1">
      <c r="A74" s="12">
        <v>70</v>
      </c>
      <c r="B74" s="22" t="s">
        <v>189</v>
      </c>
      <c r="C74" s="22" t="s">
        <v>55</v>
      </c>
      <c r="D74" s="12" t="s">
        <v>76</v>
      </c>
      <c r="E74" s="22" t="s">
        <v>111</v>
      </c>
      <c r="F74" s="32">
        <v>0.031828703703703706</v>
      </c>
      <c r="G74" s="12" t="str">
        <f t="shared" si="6"/>
        <v>5.02/km</v>
      </c>
      <c r="H74" s="13">
        <f t="shared" si="7"/>
        <v>0.009664351851851855</v>
      </c>
      <c r="I74" s="13">
        <f>F74-INDEX($F$5:$F$110,MATCH(D74,$D$5:$D$110,0))</f>
        <v>0.007997685185185188</v>
      </c>
    </row>
    <row r="75" spans="1:9" ht="15" customHeight="1">
      <c r="A75" s="19">
        <v>71</v>
      </c>
      <c r="B75" s="23" t="s">
        <v>190</v>
      </c>
      <c r="C75" s="23" t="s">
        <v>191</v>
      </c>
      <c r="D75" s="19" t="s">
        <v>79</v>
      </c>
      <c r="E75" s="23" t="s">
        <v>60</v>
      </c>
      <c r="F75" s="33">
        <v>0.03194444444444445</v>
      </c>
      <c r="G75" s="19" t="str">
        <f t="shared" si="6"/>
        <v>5.03/km</v>
      </c>
      <c r="H75" s="20">
        <f t="shared" si="7"/>
        <v>0.009780092592592597</v>
      </c>
      <c r="I75" s="20">
        <f>F75-INDEX($F$5:$F$110,MATCH(D75,$D$5:$D$110,0))</f>
        <v>0</v>
      </c>
    </row>
    <row r="76" spans="1:9" ht="15" customHeight="1">
      <c r="A76" s="12">
        <v>72</v>
      </c>
      <c r="B76" s="22" t="s">
        <v>67</v>
      </c>
      <c r="C76" s="22" t="s">
        <v>192</v>
      </c>
      <c r="D76" s="12" t="s">
        <v>68</v>
      </c>
      <c r="E76" s="22" t="s">
        <v>131</v>
      </c>
      <c r="F76" s="32">
        <v>0.03194444444444445</v>
      </c>
      <c r="G76" s="12" t="str">
        <f t="shared" si="6"/>
        <v>5.03/km</v>
      </c>
      <c r="H76" s="13">
        <f t="shared" si="7"/>
        <v>0.009780092592592597</v>
      </c>
      <c r="I76" s="13">
        <f>F76-INDEX($F$5:$F$110,MATCH(D76,$D$5:$D$110,0))</f>
        <v>0.008726851851851857</v>
      </c>
    </row>
    <row r="77" spans="1:9" ht="15" customHeight="1">
      <c r="A77" s="12">
        <v>73</v>
      </c>
      <c r="B77" s="22" t="s">
        <v>193</v>
      </c>
      <c r="C77" s="22" t="s">
        <v>46</v>
      </c>
      <c r="D77" s="12" t="s">
        <v>68</v>
      </c>
      <c r="E77" s="22" t="s">
        <v>162</v>
      </c>
      <c r="F77" s="32">
        <v>0.03225694444444444</v>
      </c>
      <c r="G77" s="12" t="str">
        <f t="shared" si="6"/>
        <v>5.06/km</v>
      </c>
      <c r="H77" s="13">
        <f t="shared" si="7"/>
        <v>0.01009259259259259</v>
      </c>
      <c r="I77" s="13">
        <f>F77-INDEX($F$5:$F$110,MATCH(D77,$D$5:$D$110,0))</f>
        <v>0.00903935185185185</v>
      </c>
    </row>
    <row r="78" spans="1:9" ht="15" customHeight="1">
      <c r="A78" s="19">
        <v>74</v>
      </c>
      <c r="B78" s="23" t="s">
        <v>194</v>
      </c>
      <c r="C78" s="23" t="s">
        <v>22</v>
      </c>
      <c r="D78" s="19" t="s">
        <v>73</v>
      </c>
      <c r="E78" s="23" t="s">
        <v>60</v>
      </c>
      <c r="F78" s="33">
        <v>0.03231481481481482</v>
      </c>
      <c r="G78" s="19" t="str">
        <f t="shared" si="6"/>
        <v>5.07/km</v>
      </c>
      <c r="H78" s="20">
        <f t="shared" si="7"/>
        <v>0.010150462962962965</v>
      </c>
      <c r="I78" s="20">
        <f>F78-INDEX($F$5:$F$110,MATCH(D78,$D$5:$D$110,0))</f>
        <v>0.009884259259259263</v>
      </c>
    </row>
    <row r="79" spans="1:9" ht="15" customHeight="1">
      <c r="A79" s="19">
        <v>75</v>
      </c>
      <c r="B79" s="23" t="s">
        <v>195</v>
      </c>
      <c r="C79" s="23" t="s">
        <v>15</v>
      </c>
      <c r="D79" s="19" t="s">
        <v>76</v>
      </c>
      <c r="E79" s="23" t="s">
        <v>60</v>
      </c>
      <c r="F79" s="33">
        <v>0.03236111111111111</v>
      </c>
      <c r="G79" s="19" t="str">
        <f t="shared" si="6"/>
        <v>5.07/km</v>
      </c>
      <c r="H79" s="20">
        <f t="shared" si="7"/>
        <v>0.01019675925925926</v>
      </c>
      <c r="I79" s="20">
        <f>F79-INDEX($F$5:$F$110,MATCH(D79,$D$5:$D$110,0))</f>
        <v>0.008530092592592593</v>
      </c>
    </row>
    <row r="80" spans="1:9" ht="15" customHeight="1">
      <c r="A80" s="19">
        <v>76</v>
      </c>
      <c r="B80" s="23" t="s">
        <v>196</v>
      </c>
      <c r="C80" s="23" t="s">
        <v>43</v>
      </c>
      <c r="D80" s="19" t="s">
        <v>77</v>
      </c>
      <c r="E80" s="23" t="s">
        <v>60</v>
      </c>
      <c r="F80" s="33">
        <v>0.032673611111111105</v>
      </c>
      <c r="G80" s="19" t="str">
        <f t="shared" si="6"/>
        <v>5.10/km</v>
      </c>
      <c r="H80" s="20">
        <f t="shared" si="7"/>
        <v>0.010509259259259253</v>
      </c>
      <c r="I80" s="20">
        <f>F80-INDEX($F$5:$F$110,MATCH(D80,$D$5:$D$110,0))</f>
        <v>0.004664351851851843</v>
      </c>
    </row>
    <row r="81" spans="1:9" ht="15" customHeight="1">
      <c r="A81" s="19">
        <v>77</v>
      </c>
      <c r="B81" s="23" t="s">
        <v>90</v>
      </c>
      <c r="C81" s="23" t="s">
        <v>15</v>
      </c>
      <c r="D81" s="19" t="s">
        <v>68</v>
      </c>
      <c r="E81" s="23" t="s">
        <v>60</v>
      </c>
      <c r="F81" s="33">
        <v>0.032858796296296296</v>
      </c>
      <c r="G81" s="19" t="str">
        <f t="shared" si="6"/>
        <v>5.12/km</v>
      </c>
      <c r="H81" s="20">
        <f t="shared" si="7"/>
        <v>0.010694444444444444</v>
      </c>
      <c r="I81" s="20">
        <f>F81-INDEX($F$5:$F$110,MATCH(D81,$D$5:$D$110,0))</f>
        <v>0.009641203703703704</v>
      </c>
    </row>
    <row r="82" spans="1:9" ht="15" customHeight="1">
      <c r="A82" s="12">
        <v>78</v>
      </c>
      <c r="B82" s="22" t="s">
        <v>197</v>
      </c>
      <c r="C82" s="22" t="s">
        <v>32</v>
      </c>
      <c r="D82" s="12" t="s">
        <v>76</v>
      </c>
      <c r="E82" s="22" t="s">
        <v>131</v>
      </c>
      <c r="F82" s="32">
        <v>0.03290509259259259</v>
      </c>
      <c r="G82" s="12" t="str">
        <f t="shared" si="6"/>
        <v>5.12/km</v>
      </c>
      <c r="H82" s="13">
        <f t="shared" si="7"/>
        <v>0.010740740740740738</v>
      </c>
      <c r="I82" s="13">
        <f>F82-INDEX($F$5:$F$110,MATCH(D82,$D$5:$D$110,0))</f>
        <v>0.009074074074074071</v>
      </c>
    </row>
    <row r="83" spans="1:9" ht="15" customHeight="1">
      <c r="A83" s="12">
        <v>79</v>
      </c>
      <c r="B83" s="22" t="s">
        <v>198</v>
      </c>
      <c r="C83" s="22" t="s">
        <v>52</v>
      </c>
      <c r="D83" s="12" t="s">
        <v>68</v>
      </c>
      <c r="E83" s="22" t="s">
        <v>65</v>
      </c>
      <c r="F83" s="32">
        <v>0.03347222222222222</v>
      </c>
      <c r="G83" s="12" t="str">
        <f t="shared" si="6"/>
        <v>5.18/km</v>
      </c>
      <c r="H83" s="13">
        <f t="shared" si="7"/>
        <v>0.011307870370370371</v>
      </c>
      <c r="I83" s="13">
        <f>F83-INDEX($F$5:$F$110,MATCH(D83,$D$5:$D$110,0))</f>
        <v>0.010254629629629631</v>
      </c>
    </row>
    <row r="84" spans="1:9" ht="15" customHeight="1">
      <c r="A84" s="12">
        <v>80</v>
      </c>
      <c r="B84" s="22" t="s">
        <v>103</v>
      </c>
      <c r="C84" s="22" t="s">
        <v>28</v>
      </c>
      <c r="D84" s="12" t="s">
        <v>68</v>
      </c>
      <c r="E84" s="22" t="s">
        <v>199</v>
      </c>
      <c r="F84" s="32">
        <v>0.03362268518518518</v>
      </c>
      <c r="G84" s="12" t="str">
        <f t="shared" si="6"/>
        <v>5.19/km</v>
      </c>
      <c r="H84" s="13">
        <f t="shared" si="7"/>
        <v>0.011458333333333327</v>
      </c>
      <c r="I84" s="13">
        <f>F84-INDEX($F$5:$F$110,MATCH(D84,$D$5:$D$110,0))</f>
        <v>0.010405092592592587</v>
      </c>
    </row>
    <row r="85" spans="1:9" ht="15" customHeight="1">
      <c r="A85" s="12">
        <v>81</v>
      </c>
      <c r="B85" s="22" t="s">
        <v>200</v>
      </c>
      <c r="C85" s="22" t="s">
        <v>45</v>
      </c>
      <c r="D85" s="12" t="s">
        <v>77</v>
      </c>
      <c r="E85" s="22" t="s">
        <v>131</v>
      </c>
      <c r="F85" s="32">
        <v>0.03415509259259259</v>
      </c>
      <c r="G85" s="12" t="str">
        <f t="shared" si="6"/>
        <v>5.24/km</v>
      </c>
      <c r="H85" s="13">
        <f t="shared" si="7"/>
        <v>0.01199074074074074</v>
      </c>
      <c r="I85" s="13">
        <f>F85-INDEX($F$5:$F$110,MATCH(D85,$D$5:$D$110,0))</f>
        <v>0.0061458333333333295</v>
      </c>
    </row>
    <row r="86" spans="1:9" ht="15" customHeight="1">
      <c r="A86" s="19">
        <v>82</v>
      </c>
      <c r="B86" s="23" t="s">
        <v>89</v>
      </c>
      <c r="C86" s="23" t="s">
        <v>35</v>
      </c>
      <c r="D86" s="19" t="s">
        <v>70</v>
      </c>
      <c r="E86" s="23" t="s">
        <v>60</v>
      </c>
      <c r="F86" s="33">
        <v>0.034525462962962966</v>
      </c>
      <c r="G86" s="19" t="str">
        <f t="shared" si="6"/>
        <v>5.28/km</v>
      </c>
      <c r="H86" s="20">
        <f t="shared" si="7"/>
        <v>0.012361111111111114</v>
      </c>
      <c r="I86" s="20">
        <f>F86-INDEX($F$5:$F$110,MATCH(D86,$D$5:$D$110,0))</f>
        <v>0.008321759259259261</v>
      </c>
    </row>
    <row r="87" spans="1:9" ht="15" customHeight="1">
      <c r="A87" s="12">
        <v>83</v>
      </c>
      <c r="B87" s="22" t="s">
        <v>201</v>
      </c>
      <c r="C87" s="22" t="s">
        <v>21</v>
      </c>
      <c r="D87" s="12" t="s">
        <v>69</v>
      </c>
      <c r="E87" s="22" t="s">
        <v>202</v>
      </c>
      <c r="F87" s="32">
        <v>0.03471064814814815</v>
      </c>
      <c r="G87" s="12" t="str">
        <f t="shared" si="6"/>
        <v>5.30/km</v>
      </c>
      <c r="H87" s="13">
        <f t="shared" si="7"/>
        <v>0.012546296296296298</v>
      </c>
      <c r="I87" s="13">
        <f>F87-INDEX($F$5:$F$110,MATCH(D87,$D$5:$D$110,0))</f>
        <v>0.010856481481481484</v>
      </c>
    </row>
    <row r="88" spans="1:9" ht="15" customHeight="1">
      <c r="A88" s="12">
        <v>84</v>
      </c>
      <c r="B88" s="22" t="s">
        <v>203</v>
      </c>
      <c r="C88" s="22" t="s">
        <v>35</v>
      </c>
      <c r="D88" s="12" t="s">
        <v>77</v>
      </c>
      <c r="E88" s="22" t="s">
        <v>131</v>
      </c>
      <c r="F88" s="32">
        <v>0.034768518518518525</v>
      </c>
      <c r="G88" s="12" t="str">
        <f t="shared" si="6"/>
        <v>5.30/km</v>
      </c>
      <c r="H88" s="13">
        <f t="shared" si="7"/>
        <v>0.012604166666666673</v>
      </c>
      <c r="I88" s="13">
        <f>F88-INDEX($F$5:$F$110,MATCH(D88,$D$5:$D$110,0))</f>
        <v>0.0067592592592592635</v>
      </c>
    </row>
    <row r="89" spans="1:9" ht="15" customHeight="1">
      <c r="A89" s="19">
        <v>85</v>
      </c>
      <c r="B89" s="23" t="s">
        <v>204</v>
      </c>
      <c r="C89" s="23" t="s">
        <v>205</v>
      </c>
      <c r="D89" s="19" t="s">
        <v>79</v>
      </c>
      <c r="E89" s="23" t="s">
        <v>60</v>
      </c>
      <c r="F89" s="33">
        <v>0.03484953703703703</v>
      </c>
      <c r="G89" s="19" t="str">
        <f t="shared" si="6"/>
        <v>5.31/km</v>
      </c>
      <c r="H89" s="20">
        <f t="shared" si="7"/>
        <v>0.012685185185185181</v>
      </c>
      <c r="I89" s="20">
        <f>F89-INDEX($F$5:$F$110,MATCH(D89,$D$5:$D$110,0))</f>
        <v>0.002905092592592584</v>
      </c>
    </row>
    <row r="90" spans="1:9" ht="15" customHeight="1">
      <c r="A90" s="12">
        <v>86</v>
      </c>
      <c r="B90" s="22" t="s">
        <v>206</v>
      </c>
      <c r="C90" s="22" t="s">
        <v>44</v>
      </c>
      <c r="D90" s="12" t="s">
        <v>76</v>
      </c>
      <c r="E90" s="22" t="s">
        <v>98</v>
      </c>
      <c r="F90" s="32">
        <v>0.03488425925925926</v>
      </c>
      <c r="G90" s="12" t="str">
        <f t="shared" si="6"/>
        <v>5.31/km</v>
      </c>
      <c r="H90" s="13">
        <f t="shared" si="7"/>
        <v>0.012719907407407409</v>
      </c>
      <c r="I90" s="13">
        <f>F90-INDEX($F$5:$F$110,MATCH(D90,$D$5:$D$110,0))</f>
        <v>0.011053240740740742</v>
      </c>
    </row>
    <row r="91" spans="1:9" ht="15" customHeight="1">
      <c r="A91" s="12">
        <v>87</v>
      </c>
      <c r="B91" s="22" t="s">
        <v>207</v>
      </c>
      <c r="C91" s="22" t="s">
        <v>81</v>
      </c>
      <c r="D91" s="12" t="s">
        <v>79</v>
      </c>
      <c r="E91" s="22" t="s">
        <v>208</v>
      </c>
      <c r="F91" s="32">
        <v>0.035289351851851856</v>
      </c>
      <c r="G91" s="12" t="str">
        <f t="shared" si="6"/>
        <v>5.35/km</v>
      </c>
      <c r="H91" s="13">
        <f t="shared" si="7"/>
        <v>0.013125000000000005</v>
      </c>
      <c r="I91" s="13">
        <f>F91-INDEX($F$5:$F$110,MATCH(D91,$D$5:$D$110,0))</f>
        <v>0.0033449074074074076</v>
      </c>
    </row>
    <row r="92" spans="1:9" ht="15" customHeight="1">
      <c r="A92" s="12">
        <v>88</v>
      </c>
      <c r="B92" s="22" t="s">
        <v>209</v>
      </c>
      <c r="C92" s="22" t="s">
        <v>20</v>
      </c>
      <c r="D92" s="12" t="s">
        <v>70</v>
      </c>
      <c r="E92" s="22" t="s">
        <v>125</v>
      </c>
      <c r="F92" s="32">
        <v>0.03563657407407408</v>
      </c>
      <c r="G92" s="12" t="str">
        <f t="shared" si="6"/>
        <v>5.38/km</v>
      </c>
      <c r="H92" s="13">
        <f t="shared" si="7"/>
        <v>0.013472222222222226</v>
      </c>
      <c r="I92" s="13">
        <f>F92-INDEX($F$5:$F$110,MATCH(D92,$D$5:$D$110,0))</f>
        <v>0.009432870370370373</v>
      </c>
    </row>
    <row r="93" spans="1:9" ht="15" customHeight="1">
      <c r="A93" s="12">
        <v>89</v>
      </c>
      <c r="B93" s="22" t="s">
        <v>210</v>
      </c>
      <c r="C93" s="22" t="s">
        <v>24</v>
      </c>
      <c r="D93" s="12" t="s">
        <v>73</v>
      </c>
      <c r="E93" s="22" t="s">
        <v>98</v>
      </c>
      <c r="F93" s="32">
        <v>0.03571759259259259</v>
      </c>
      <c r="G93" s="12" t="str">
        <f t="shared" si="6"/>
        <v>5.39/km</v>
      </c>
      <c r="H93" s="13">
        <f t="shared" si="7"/>
        <v>0.01355324074074074</v>
      </c>
      <c r="I93" s="13">
        <f>F93-INDEX($F$5:$F$110,MATCH(D93,$D$5:$D$110,0))</f>
        <v>0.013287037037037038</v>
      </c>
    </row>
    <row r="94" spans="1:9" ht="15" customHeight="1">
      <c r="A94" s="12">
        <v>90</v>
      </c>
      <c r="B94" s="22" t="s">
        <v>211</v>
      </c>
      <c r="C94" s="22" t="s">
        <v>212</v>
      </c>
      <c r="D94" s="12" t="s">
        <v>76</v>
      </c>
      <c r="E94" s="22" t="s">
        <v>176</v>
      </c>
      <c r="F94" s="32">
        <v>0.03594907407407407</v>
      </c>
      <c r="G94" s="12" t="str">
        <f t="shared" si="6"/>
        <v>5.41/km</v>
      </c>
      <c r="H94" s="13">
        <f t="shared" si="7"/>
        <v>0.013784722222222219</v>
      </c>
      <c r="I94" s="13">
        <f>F94-INDEX($F$5:$F$110,MATCH(D94,$D$5:$D$110,0))</f>
        <v>0.012118055555555552</v>
      </c>
    </row>
    <row r="95" spans="1:9" ht="15" customHeight="1">
      <c r="A95" s="19">
        <v>91</v>
      </c>
      <c r="B95" s="23" t="s">
        <v>92</v>
      </c>
      <c r="C95" s="23" t="s">
        <v>213</v>
      </c>
      <c r="D95" s="19" t="s">
        <v>79</v>
      </c>
      <c r="E95" s="23" t="s">
        <v>60</v>
      </c>
      <c r="F95" s="33">
        <v>0.03648148148148148</v>
      </c>
      <c r="G95" s="19" t="str">
        <f t="shared" si="6"/>
        <v>5.46/km</v>
      </c>
      <c r="H95" s="20">
        <f t="shared" si="7"/>
        <v>0.014317129629629631</v>
      </c>
      <c r="I95" s="20">
        <f>F95-INDEX($F$5:$F$110,MATCH(D95,$D$5:$D$110,0))</f>
        <v>0.004537037037037034</v>
      </c>
    </row>
    <row r="96" spans="1:9" ht="15" customHeight="1">
      <c r="A96" s="12">
        <v>92</v>
      </c>
      <c r="B96" s="22" t="s">
        <v>63</v>
      </c>
      <c r="C96" s="22" t="s">
        <v>11</v>
      </c>
      <c r="D96" s="12" t="s">
        <v>73</v>
      </c>
      <c r="E96" s="22" t="s">
        <v>214</v>
      </c>
      <c r="F96" s="32">
        <v>0.03679398148148148</v>
      </c>
      <c r="G96" s="12" t="str">
        <f t="shared" si="6"/>
        <v>5.49/km</v>
      </c>
      <c r="H96" s="13">
        <f t="shared" si="7"/>
        <v>0.014629629629629631</v>
      </c>
      <c r="I96" s="13">
        <f>F96-INDEX($F$5:$F$110,MATCH(D96,$D$5:$D$110,0))</f>
        <v>0.014363425925925929</v>
      </c>
    </row>
    <row r="97" spans="1:9" ht="15" customHeight="1">
      <c r="A97" s="12">
        <v>93</v>
      </c>
      <c r="B97" s="22" t="s">
        <v>215</v>
      </c>
      <c r="C97" s="22" t="s">
        <v>58</v>
      </c>
      <c r="D97" s="12" t="s">
        <v>78</v>
      </c>
      <c r="E97" s="22" t="s">
        <v>162</v>
      </c>
      <c r="F97" s="32">
        <v>0.03699074074074074</v>
      </c>
      <c r="G97" s="12" t="str">
        <f t="shared" si="6"/>
        <v>5.51/km</v>
      </c>
      <c r="H97" s="13">
        <f t="shared" si="7"/>
        <v>0.014826388888888889</v>
      </c>
      <c r="I97" s="13">
        <f>F97-INDEX($F$5:$F$110,MATCH(D97,$D$5:$D$110,0))</f>
        <v>0.007592592592592592</v>
      </c>
    </row>
    <row r="98" spans="1:9" ht="15" customHeight="1">
      <c r="A98" s="12">
        <v>94</v>
      </c>
      <c r="B98" s="22" t="s">
        <v>216</v>
      </c>
      <c r="C98" s="22" t="s">
        <v>217</v>
      </c>
      <c r="D98" s="12" t="s">
        <v>70</v>
      </c>
      <c r="E98" s="22" t="s">
        <v>131</v>
      </c>
      <c r="F98" s="32">
        <v>0.037245370370370366</v>
      </c>
      <c r="G98" s="12" t="str">
        <f t="shared" si="6"/>
        <v>5.54/km</v>
      </c>
      <c r="H98" s="13">
        <f t="shared" si="7"/>
        <v>0.015081018518518514</v>
      </c>
      <c r="I98" s="13">
        <f>F98-INDEX($F$5:$F$110,MATCH(D98,$D$5:$D$110,0))</f>
        <v>0.011041666666666661</v>
      </c>
    </row>
    <row r="99" spans="1:9" ht="15" customHeight="1">
      <c r="A99" s="19">
        <v>95</v>
      </c>
      <c r="B99" s="23" t="s">
        <v>75</v>
      </c>
      <c r="C99" s="23" t="s">
        <v>23</v>
      </c>
      <c r="D99" s="19" t="s">
        <v>70</v>
      </c>
      <c r="E99" s="23" t="s">
        <v>60</v>
      </c>
      <c r="F99" s="33">
        <v>0.03805555555555556</v>
      </c>
      <c r="G99" s="19" t="str">
        <f t="shared" si="6"/>
        <v>6.01/km</v>
      </c>
      <c r="H99" s="20">
        <f t="shared" si="7"/>
        <v>0.015891203703703706</v>
      </c>
      <c r="I99" s="20">
        <f>F99-INDEX($F$5:$F$110,MATCH(D99,$D$5:$D$110,0))</f>
        <v>0.011851851851851853</v>
      </c>
    </row>
    <row r="100" spans="1:9" ht="15" customHeight="1">
      <c r="A100" s="19">
        <v>96</v>
      </c>
      <c r="B100" s="23" t="s">
        <v>218</v>
      </c>
      <c r="C100" s="23" t="s">
        <v>219</v>
      </c>
      <c r="D100" s="19" t="s">
        <v>79</v>
      </c>
      <c r="E100" s="23" t="s">
        <v>60</v>
      </c>
      <c r="F100" s="33">
        <v>0.03836805555555555</v>
      </c>
      <c r="G100" s="19" t="str">
        <f t="shared" si="6"/>
        <v>6.04/km</v>
      </c>
      <c r="H100" s="20">
        <f t="shared" si="7"/>
        <v>0.0162037037037037</v>
      </c>
      <c r="I100" s="20">
        <f>F100-INDEX($F$5:$F$110,MATCH(D100,$D$5:$D$110,0))</f>
        <v>0.006423611111111102</v>
      </c>
    </row>
    <row r="101" spans="1:9" ht="15" customHeight="1">
      <c r="A101" s="12">
        <v>97</v>
      </c>
      <c r="B101" s="22" t="s">
        <v>220</v>
      </c>
      <c r="C101" s="22" t="s">
        <v>221</v>
      </c>
      <c r="D101" s="12" t="s">
        <v>70</v>
      </c>
      <c r="E101" s="22" t="s">
        <v>98</v>
      </c>
      <c r="F101" s="32">
        <v>0.03855324074074074</v>
      </c>
      <c r="G101" s="12" t="str">
        <f t="shared" si="6"/>
        <v>6.06/km</v>
      </c>
      <c r="H101" s="13">
        <f t="shared" si="7"/>
        <v>0.01638888888888889</v>
      </c>
      <c r="I101" s="13">
        <f>F101-INDEX($F$5:$F$110,MATCH(D101,$D$5:$D$110,0))</f>
        <v>0.012349537037037037</v>
      </c>
    </row>
    <row r="102" spans="1:9" ht="15" customHeight="1">
      <c r="A102" s="19">
        <v>98</v>
      </c>
      <c r="B102" s="23" t="s">
        <v>94</v>
      </c>
      <c r="C102" s="23" t="s">
        <v>48</v>
      </c>
      <c r="D102" s="19" t="s">
        <v>70</v>
      </c>
      <c r="E102" s="23" t="s">
        <v>60</v>
      </c>
      <c r="F102" s="33">
        <v>0.039386574074074074</v>
      </c>
      <c r="G102" s="19" t="str">
        <f t="shared" si="6"/>
        <v>6.14/km</v>
      </c>
      <c r="H102" s="20">
        <f t="shared" si="7"/>
        <v>0.017222222222222222</v>
      </c>
      <c r="I102" s="20">
        <f>F102-INDEX($F$5:$F$110,MATCH(D102,$D$5:$D$110,0))</f>
        <v>0.013182870370370369</v>
      </c>
    </row>
    <row r="103" spans="1:9" ht="15" customHeight="1">
      <c r="A103" s="19">
        <v>99</v>
      </c>
      <c r="B103" s="23" t="s">
        <v>47</v>
      </c>
      <c r="C103" s="23" t="s">
        <v>20</v>
      </c>
      <c r="D103" s="19" t="s">
        <v>68</v>
      </c>
      <c r="E103" s="23" t="s">
        <v>60</v>
      </c>
      <c r="F103" s="33">
        <v>0.04064814814814815</v>
      </c>
      <c r="G103" s="19" t="str">
        <f t="shared" si="6"/>
        <v>6.26/km</v>
      </c>
      <c r="H103" s="20">
        <f t="shared" si="7"/>
        <v>0.018483796296296297</v>
      </c>
      <c r="I103" s="20">
        <f>F103-INDEX($F$5:$F$110,MATCH(D103,$D$5:$D$110,0))</f>
        <v>0.017430555555555557</v>
      </c>
    </row>
    <row r="104" spans="1:9" ht="15" customHeight="1">
      <c r="A104" s="12">
        <v>100</v>
      </c>
      <c r="B104" s="22" t="s">
        <v>222</v>
      </c>
      <c r="C104" s="22" t="s">
        <v>53</v>
      </c>
      <c r="D104" s="12" t="s">
        <v>82</v>
      </c>
      <c r="E104" s="22" t="s">
        <v>208</v>
      </c>
      <c r="F104" s="32">
        <v>0.042025462962962966</v>
      </c>
      <c r="G104" s="12" t="str">
        <f t="shared" si="6"/>
        <v>6.39/km</v>
      </c>
      <c r="H104" s="13">
        <f t="shared" si="7"/>
        <v>0.019861111111111114</v>
      </c>
      <c r="I104" s="13">
        <f>F104-INDEX($F$5:$F$110,MATCH(D104,$D$5:$D$110,0))</f>
        <v>0.01037037037037037</v>
      </c>
    </row>
    <row r="105" spans="1:9" ht="15" customHeight="1">
      <c r="A105" s="12">
        <v>101</v>
      </c>
      <c r="B105" s="22" t="s">
        <v>223</v>
      </c>
      <c r="C105" s="22" t="s">
        <v>32</v>
      </c>
      <c r="D105" s="12" t="s">
        <v>73</v>
      </c>
      <c r="E105" s="22" t="s">
        <v>162</v>
      </c>
      <c r="F105" s="32">
        <v>0.04226851851851852</v>
      </c>
      <c r="G105" s="12" t="str">
        <f aca="true" t="shared" si="8" ref="G105:G110">TEXT(INT((HOUR(F105)*3600+MINUTE(F105)*60+SECOND(F105))/$I$3/60),"0")&amp;"."&amp;TEXT(MOD((HOUR(F105)*3600+MINUTE(F105)*60+SECOND(F105))/$I$3,60),"00")&amp;"/km"</f>
        <v>6.41/km</v>
      </c>
      <c r="H105" s="13">
        <f aca="true" t="shared" si="9" ref="H105:H110">F105-$F$5</f>
        <v>0.020104166666666666</v>
      </c>
      <c r="I105" s="13">
        <f>F105-INDEX($F$5:$F$110,MATCH(D105,$D$5:$D$110,0))</f>
        <v>0.019837962962962963</v>
      </c>
    </row>
    <row r="106" spans="1:9" ht="15" customHeight="1">
      <c r="A106" s="19">
        <v>102</v>
      </c>
      <c r="B106" s="23" t="s">
        <v>93</v>
      </c>
      <c r="C106" s="23" t="s">
        <v>13</v>
      </c>
      <c r="D106" s="19" t="s">
        <v>77</v>
      </c>
      <c r="E106" s="23" t="s">
        <v>60</v>
      </c>
      <c r="F106" s="33">
        <v>0.0435300925925926</v>
      </c>
      <c r="G106" s="19" t="str">
        <f t="shared" si="8"/>
        <v>6.53/km</v>
      </c>
      <c r="H106" s="20">
        <f t="shared" si="9"/>
        <v>0.021365740740740748</v>
      </c>
      <c r="I106" s="20">
        <f>F106-INDEX($F$5:$F$110,MATCH(D106,$D$5:$D$110,0))</f>
        <v>0.015520833333333338</v>
      </c>
    </row>
    <row r="107" spans="1:9" ht="15" customHeight="1">
      <c r="A107" s="12">
        <v>103</v>
      </c>
      <c r="B107" s="22" t="s">
        <v>155</v>
      </c>
      <c r="C107" s="22" t="s">
        <v>37</v>
      </c>
      <c r="D107" s="12" t="s">
        <v>79</v>
      </c>
      <c r="E107" s="22" t="s">
        <v>176</v>
      </c>
      <c r="F107" s="32">
        <v>0.04384259259259259</v>
      </c>
      <c r="G107" s="12" t="str">
        <f t="shared" si="8"/>
        <v>6.56/km</v>
      </c>
      <c r="H107" s="13">
        <f t="shared" si="9"/>
        <v>0.02167824074074074</v>
      </c>
      <c r="I107" s="13">
        <f>F107-INDEX($F$5:$F$110,MATCH(D107,$D$5:$D$110,0))</f>
        <v>0.011898148148148144</v>
      </c>
    </row>
    <row r="108" spans="1:9" ht="15" customHeight="1">
      <c r="A108" s="12">
        <v>104</v>
      </c>
      <c r="B108" s="22" t="s">
        <v>224</v>
      </c>
      <c r="C108" s="22" t="s">
        <v>56</v>
      </c>
      <c r="D108" s="12" t="s">
        <v>82</v>
      </c>
      <c r="E108" s="22" t="s">
        <v>225</v>
      </c>
      <c r="F108" s="32">
        <v>0.045787037037037036</v>
      </c>
      <c r="G108" s="12" t="str">
        <f t="shared" si="8"/>
        <v>7.15/km</v>
      </c>
      <c r="H108" s="13">
        <f t="shared" si="9"/>
        <v>0.023622685185185184</v>
      </c>
      <c r="I108" s="13">
        <f>F108-INDEX($F$5:$F$110,MATCH(D108,$D$5:$D$110,0))</f>
        <v>0.01413194444444444</v>
      </c>
    </row>
    <row r="109" spans="1:9" ht="15" customHeight="1">
      <c r="A109" s="12">
        <v>105</v>
      </c>
      <c r="B109" s="22" t="s">
        <v>226</v>
      </c>
      <c r="C109" s="22" t="s">
        <v>11</v>
      </c>
      <c r="D109" s="12" t="s">
        <v>82</v>
      </c>
      <c r="E109" s="22" t="s">
        <v>113</v>
      </c>
      <c r="F109" s="32">
        <v>0.049837962962962966</v>
      </c>
      <c r="G109" s="12" t="str">
        <f t="shared" si="8"/>
        <v>7.53/km</v>
      </c>
      <c r="H109" s="13">
        <f t="shared" si="9"/>
        <v>0.027673611111111114</v>
      </c>
      <c r="I109" s="13">
        <f>F109-INDEX($F$5:$F$110,MATCH(D109,$D$5:$D$110,0))</f>
        <v>0.01818287037037037</v>
      </c>
    </row>
    <row r="110" spans="1:9" ht="15" customHeight="1">
      <c r="A110" s="40">
        <v>106</v>
      </c>
      <c r="B110" s="41" t="s">
        <v>95</v>
      </c>
      <c r="C110" s="41" t="s">
        <v>96</v>
      </c>
      <c r="D110" s="40" t="s">
        <v>70</v>
      </c>
      <c r="E110" s="41" t="s">
        <v>60</v>
      </c>
      <c r="F110" s="42">
        <v>0.05210648148148148</v>
      </c>
      <c r="G110" s="40" t="str">
        <f t="shared" si="8"/>
        <v>8.15/km</v>
      </c>
      <c r="H110" s="43">
        <f t="shared" si="9"/>
        <v>0.02994212962962963</v>
      </c>
      <c r="I110" s="43">
        <f>F110-INDEX($F$5:$F$110,MATCH(D110,$D$5:$D$110,0))</f>
        <v>0.025902777777777778</v>
      </c>
    </row>
  </sheetData>
  <sheetProtection/>
  <autoFilter ref="A4:I11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Attraverso... Castel San Pietro Romano</v>
      </c>
      <c r="B1" s="28"/>
      <c r="C1" s="29"/>
    </row>
    <row r="2" spans="1:3" ht="24" customHeight="1">
      <c r="A2" s="25" t="str">
        <f>Individuale!A2</f>
        <v>8ª edizione</v>
      </c>
      <c r="B2" s="25"/>
      <c r="C2" s="25"/>
    </row>
    <row r="3" spans="1:3" ht="24" customHeight="1">
      <c r="A3" s="30" t="str">
        <f>Individuale!A3</f>
        <v>Castel San Pietro Romano (RM) Italia - Domenica 21/08/2016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4">
        <v>1</v>
      </c>
      <c r="B5" s="45" t="s">
        <v>60</v>
      </c>
      <c r="C5" s="46">
        <v>26</v>
      </c>
    </row>
    <row r="6" spans="1:3" ht="15" customHeight="1">
      <c r="A6" s="34">
        <v>2</v>
      </c>
      <c r="B6" s="35" t="s">
        <v>125</v>
      </c>
      <c r="C6" s="36">
        <v>10</v>
      </c>
    </row>
    <row r="7" spans="1:3" ht="15" customHeight="1">
      <c r="A7" s="34">
        <v>3</v>
      </c>
      <c r="B7" s="35" t="s">
        <v>162</v>
      </c>
      <c r="C7" s="36">
        <v>7</v>
      </c>
    </row>
    <row r="8" spans="1:3" ht="15" customHeight="1">
      <c r="A8" s="34">
        <v>4</v>
      </c>
      <c r="B8" s="35" t="s">
        <v>98</v>
      </c>
      <c r="C8" s="36">
        <v>6</v>
      </c>
    </row>
    <row r="9" spans="1:3" ht="15" customHeight="1">
      <c r="A9" s="34">
        <v>5</v>
      </c>
      <c r="B9" s="35" t="s">
        <v>131</v>
      </c>
      <c r="C9" s="36">
        <v>6</v>
      </c>
    </row>
    <row r="10" spans="1:3" ht="15" customHeight="1">
      <c r="A10" s="34">
        <v>6</v>
      </c>
      <c r="B10" s="35" t="s">
        <v>113</v>
      </c>
      <c r="C10" s="36">
        <v>5</v>
      </c>
    </row>
    <row r="11" spans="1:3" ht="15" customHeight="1">
      <c r="A11" s="34">
        <v>7</v>
      </c>
      <c r="B11" s="35" t="s">
        <v>176</v>
      </c>
      <c r="C11" s="36">
        <v>4</v>
      </c>
    </row>
    <row r="12" spans="1:3" ht="15" customHeight="1">
      <c r="A12" s="34">
        <v>8</v>
      </c>
      <c r="B12" s="35" t="s">
        <v>134</v>
      </c>
      <c r="C12" s="36">
        <v>3</v>
      </c>
    </row>
    <row r="13" spans="1:3" ht="15" customHeight="1">
      <c r="A13" s="34">
        <v>9</v>
      </c>
      <c r="B13" s="35" t="s">
        <v>109</v>
      </c>
      <c r="C13" s="36">
        <v>3</v>
      </c>
    </row>
    <row r="14" spans="1:3" ht="15" customHeight="1">
      <c r="A14" s="34">
        <v>10</v>
      </c>
      <c r="B14" s="35" t="s">
        <v>140</v>
      </c>
      <c r="C14" s="36">
        <v>2</v>
      </c>
    </row>
    <row r="15" spans="1:3" ht="15" customHeight="1">
      <c r="A15" s="34">
        <v>11</v>
      </c>
      <c r="B15" s="35" t="s">
        <v>117</v>
      </c>
      <c r="C15" s="36">
        <v>2</v>
      </c>
    </row>
    <row r="16" spans="1:3" ht="15" customHeight="1">
      <c r="A16" s="34">
        <v>12</v>
      </c>
      <c r="B16" s="35" t="s">
        <v>111</v>
      </c>
      <c r="C16" s="36">
        <v>2</v>
      </c>
    </row>
    <row r="17" spans="1:3" ht="15" customHeight="1">
      <c r="A17" s="34">
        <v>13</v>
      </c>
      <c r="B17" s="35" t="s">
        <v>121</v>
      </c>
      <c r="C17" s="36">
        <v>2</v>
      </c>
    </row>
    <row r="18" spans="1:3" ht="15" customHeight="1">
      <c r="A18" s="34">
        <v>14</v>
      </c>
      <c r="B18" s="35" t="s">
        <v>208</v>
      </c>
      <c r="C18" s="36">
        <v>2</v>
      </c>
    </row>
    <row r="19" spans="1:3" ht="15" customHeight="1">
      <c r="A19" s="34">
        <v>15</v>
      </c>
      <c r="B19" s="35" t="s">
        <v>27</v>
      </c>
      <c r="C19" s="36">
        <v>2</v>
      </c>
    </row>
    <row r="20" spans="1:3" ht="15" customHeight="1">
      <c r="A20" s="34">
        <v>16</v>
      </c>
      <c r="B20" s="35" t="s">
        <v>88</v>
      </c>
      <c r="C20" s="36">
        <v>2</v>
      </c>
    </row>
    <row r="21" spans="1:3" ht="15" customHeight="1">
      <c r="A21" s="34">
        <v>17</v>
      </c>
      <c r="B21" s="35" t="s">
        <v>150</v>
      </c>
      <c r="C21" s="36">
        <v>1</v>
      </c>
    </row>
    <row r="22" spans="1:3" ht="15" customHeight="1">
      <c r="A22" s="34">
        <v>18</v>
      </c>
      <c r="B22" s="35" t="s">
        <v>159</v>
      </c>
      <c r="C22" s="36">
        <v>1</v>
      </c>
    </row>
    <row r="23" spans="1:3" ht="15" customHeight="1">
      <c r="A23" s="34">
        <v>19</v>
      </c>
      <c r="B23" s="35" t="s">
        <v>168</v>
      </c>
      <c r="C23" s="36">
        <v>1</v>
      </c>
    </row>
    <row r="24" spans="1:3" ht="15" customHeight="1">
      <c r="A24" s="34">
        <v>20</v>
      </c>
      <c r="B24" s="35" t="s">
        <v>129</v>
      </c>
      <c r="C24" s="36">
        <v>1</v>
      </c>
    </row>
    <row r="25" spans="1:3" ht="15" customHeight="1">
      <c r="A25" s="34">
        <v>21</v>
      </c>
      <c r="B25" s="35" t="s">
        <v>99</v>
      </c>
      <c r="C25" s="36">
        <v>1</v>
      </c>
    </row>
    <row r="26" spans="1:3" ht="15" customHeight="1">
      <c r="A26" s="34">
        <v>22</v>
      </c>
      <c r="B26" s="35" t="s">
        <v>100</v>
      </c>
      <c r="C26" s="36">
        <v>1</v>
      </c>
    </row>
    <row r="27" spans="1:3" ht="15" customHeight="1">
      <c r="A27" s="34">
        <v>23</v>
      </c>
      <c r="B27" s="35" t="s">
        <v>106</v>
      </c>
      <c r="C27" s="36">
        <v>1</v>
      </c>
    </row>
    <row r="28" spans="1:3" ht="15" customHeight="1">
      <c r="A28" s="34">
        <v>24</v>
      </c>
      <c r="B28" s="35" t="s">
        <v>115</v>
      </c>
      <c r="C28" s="36">
        <v>1</v>
      </c>
    </row>
    <row r="29" spans="1:3" ht="15" customHeight="1">
      <c r="A29" s="34">
        <v>25</v>
      </c>
      <c r="B29" s="35" t="s">
        <v>202</v>
      </c>
      <c r="C29" s="36">
        <v>1</v>
      </c>
    </row>
    <row r="30" spans="1:3" ht="15" customHeight="1">
      <c r="A30" s="34">
        <v>26</v>
      </c>
      <c r="B30" s="35" t="s">
        <v>64</v>
      </c>
      <c r="C30" s="36">
        <v>1</v>
      </c>
    </row>
    <row r="31" spans="1:3" ht="15" customHeight="1">
      <c r="A31" s="34">
        <v>27</v>
      </c>
      <c r="B31" s="35" t="s">
        <v>214</v>
      </c>
      <c r="C31" s="36">
        <v>1</v>
      </c>
    </row>
    <row r="32" spans="1:3" ht="12.75">
      <c r="A32" s="34">
        <v>28</v>
      </c>
      <c r="B32" s="35" t="s">
        <v>85</v>
      </c>
      <c r="C32" s="36">
        <v>1</v>
      </c>
    </row>
    <row r="33" spans="1:3" ht="12.75">
      <c r="A33" s="34">
        <v>29</v>
      </c>
      <c r="B33" s="35" t="s">
        <v>178</v>
      </c>
      <c r="C33" s="36">
        <v>1</v>
      </c>
    </row>
    <row r="34" spans="1:3" ht="12.75">
      <c r="A34" s="34">
        <v>30</v>
      </c>
      <c r="B34" s="35" t="s">
        <v>187</v>
      </c>
      <c r="C34" s="36">
        <v>1</v>
      </c>
    </row>
    <row r="35" spans="1:3" ht="12.75">
      <c r="A35" s="34">
        <v>31</v>
      </c>
      <c r="B35" s="35" t="s">
        <v>142</v>
      </c>
      <c r="C35" s="36">
        <v>1</v>
      </c>
    </row>
    <row r="36" spans="1:3" ht="12.75">
      <c r="A36" s="34">
        <v>32</v>
      </c>
      <c r="B36" s="35" t="s">
        <v>199</v>
      </c>
      <c r="C36" s="36">
        <v>1</v>
      </c>
    </row>
    <row r="37" spans="1:3" ht="12.75">
      <c r="A37" s="34">
        <v>33</v>
      </c>
      <c r="B37" s="35" t="s">
        <v>183</v>
      </c>
      <c r="C37" s="36">
        <v>1</v>
      </c>
    </row>
    <row r="38" spans="1:3" ht="12.75">
      <c r="A38" s="34">
        <v>34</v>
      </c>
      <c r="B38" s="35" t="s">
        <v>65</v>
      </c>
      <c r="C38" s="36">
        <v>1</v>
      </c>
    </row>
    <row r="39" spans="1:3" ht="15" customHeight="1">
      <c r="A39" s="34">
        <v>35</v>
      </c>
      <c r="B39" s="35" t="s">
        <v>225</v>
      </c>
      <c r="C39" s="36">
        <v>1</v>
      </c>
    </row>
    <row r="40" spans="1:3" ht="15" customHeight="1">
      <c r="A40" s="34">
        <v>36</v>
      </c>
      <c r="B40" s="35" t="s">
        <v>97</v>
      </c>
      <c r="C40" s="36">
        <v>1</v>
      </c>
    </row>
    <row r="41" spans="1:3" ht="15" customHeight="1">
      <c r="A41" s="34">
        <v>37</v>
      </c>
      <c r="B41" s="35" t="s">
        <v>123</v>
      </c>
      <c r="C41" s="36">
        <v>1</v>
      </c>
    </row>
    <row r="42" spans="1:3" ht="15" customHeight="1">
      <c r="A42" s="37">
        <v>38</v>
      </c>
      <c r="B42" s="38" t="s">
        <v>163</v>
      </c>
      <c r="C42" s="39">
        <v>1</v>
      </c>
    </row>
    <row r="43" ht="12.75">
      <c r="C43" s="2">
        <f>SUM(C5:C42)</f>
        <v>106</v>
      </c>
    </row>
  </sheetData>
  <sheetProtection/>
  <autoFilter ref="A4:C5">
    <sortState ref="A5:C43">
      <sortCondition descending="1" sortBy="value" ref="C5:C4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2016-09-03T13:59:01Z</dcterms:modified>
  <cp:category/>
  <cp:version/>
  <cp:contentType/>
  <cp:contentStatus/>
</cp:coreProperties>
</file>