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<sst xmlns="http://schemas.openxmlformats.org/spreadsheetml/2006/main" count="613" uniqueCount="301">
  <si>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</si>
  <si>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</si>
  <si>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</si>
  <si>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</si>
  <si>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</si>
  <si>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</si>
  <si>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</si>
  <si>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</si>
  <si>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</si>
  <si>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</si>
  <si>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</si>
  <si>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</si>
  <si>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</si>
  <si>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</si>
  <si>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</si>
  <si>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</si>
  <si>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</si>
  <si>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</si>
  <si>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</si>
  <si>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</si>
  <si>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</si>
  <si>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</si>
  <si>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</si>
  <si>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</si>
  <si>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MAURIZIO</t>
  </si>
  <si>
    <t>ANGELO</t>
  </si>
  <si>
    <t>FABIO</t>
  </si>
  <si>
    <t>GIUSEPPE</t>
  </si>
  <si>
    <t>CLAUDIO</t>
  </si>
  <si>
    <t>CARLO</t>
  </si>
  <si>
    <t>FRANCESCO</t>
  </si>
  <si>
    <t>ANDREA</t>
  </si>
  <si>
    <t>DANIELE</t>
  </si>
  <si>
    <t>FRANCO</t>
  </si>
  <si>
    <t>RICCARDO</t>
  </si>
  <si>
    <t>ENRICO</t>
  </si>
  <si>
    <t>GIANNI</t>
  </si>
  <si>
    <t>MASSIMO</t>
  </si>
  <si>
    <t>ANTONIO</t>
  </si>
  <si>
    <t>LAURA</t>
  </si>
  <si>
    <t>MIRKO</t>
  </si>
  <si>
    <t>LUCIANO</t>
  </si>
  <si>
    <t>LUCA</t>
  </si>
  <si>
    <t>VINCENZO</t>
  </si>
  <si>
    <t>EMILIANO</t>
  </si>
  <si>
    <t>VALERIO</t>
  </si>
  <si>
    <t>PIETRO</t>
  </si>
  <si>
    <t>MICHELE</t>
  </si>
  <si>
    <t>FABRIZIO</t>
  </si>
  <si>
    <t>GIANCARLO</t>
  </si>
  <si>
    <t>LUIGI</t>
  </si>
  <si>
    <t>GUIDO</t>
  </si>
  <si>
    <t>RAFFAELE</t>
  </si>
  <si>
    <t>SANDRO</t>
  </si>
  <si>
    <t>ROSSI</t>
  </si>
  <si>
    <t>PATRIZIO</t>
  </si>
  <si>
    <t>ALESSIO</t>
  </si>
  <si>
    <t>EMANUELE</t>
  </si>
  <si>
    <t>GINO</t>
  </si>
  <si>
    <t>SIMONA</t>
  </si>
  <si>
    <t>PIERLUIGI</t>
  </si>
  <si>
    <t>ANTONELLA</t>
  </si>
  <si>
    <t>MOLINARI</t>
  </si>
  <si>
    <t>EMILIO</t>
  </si>
  <si>
    <t>GAETANO</t>
  </si>
  <si>
    <t>JACOPO</t>
  </si>
  <si>
    <t>RENATO</t>
  </si>
  <si>
    <t>IVANO</t>
  </si>
  <si>
    <t>PAOLA</t>
  </si>
  <si>
    <t>COSTANTINI</t>
  </si>
  <si>
    <t>SILVIA</t>
  </si>
  <si>
    <t>PELLEGRINO</t>
  </si>
  <si>
    <t>MARIANI</t>
  </si>
  <si>
    <t>CLAUDIA</t>
  </si>
  <si>
    <t>MARINO</t>
  </si>
  <si>
    <t>GROSSI</t>
  </si>
  <si>
    <t>GIAMPAOLO</t>
  </si>
  <si>
    <t>SARA</t>
  </si>
  <si>
    <t>MARTINELLI</t>
  </si>
  <si>
    <t>GIOVANNA</t>
  </si>
  <si>
    <t>ENZO</t>
  </si>
  <si>
    <t>G.S. CAT SPORT</t>
  </si>
  <si>
    <t>DE SANTIS</t>
  </si>
  <si>
    <t>ROMATLETICA FOOTWORKS</t>
  </si>
  <si>
    <t>FLAVIO</t>
  </si>
  <si>
    <t>GIANFRANCO</t>
  </si>
  <si>
    <t>MORETTI</t>
  </si>
  <si>
    <t>MARCONI</t>
  </si>
  <si>
    <t>LANZI</t>
  </si>
  <si>
    <t>ROSATI</t>
  </si>
  <si>
    <t>DI MARCO</t>
  </si>
  <si>
    <t>MARIA GRAZIA</t>
  </si>
  <si>
    <t>IACOPO</t>
  </si>
  <si>
    <t>GIULIO</t>
  </si>
  <si>
    <t>ALTO LAZIO A.S.D.</t>
  </si>
  <si>
    <t>VIOLA</t>
  </si>
  <si>
    <t>ATL. DI MARCO SPORT</t>
  </si>
  <si>
    <t>ASD LIBERTY ATLETIC</t>
  </si>
  <si>
    <t>MECHELLI</t>
  </si>
  <si>
    <t>ATLETICA FIANO ROMANO</t>
  </si>
  <si>
    <t>MATALONI</t>
  </si>
  <si>
    <t>GELANGA</t>
  </si>
  <si>
    <t>A.S.D. ZONA OLIMPICA TEAM</t>
  </si>
  <si>
    <t>MAZZOLI</t>
  </si>
  <si>
    <t>PANUNZI</t>
  </si>
  <si>
    <t>FLORIANO</t>
  </si>
  <si>
    <t>SALVI</t>
  </si>
  <si>
    <t>POLISPORTIVA MONTALTO</t>
  </si>
  <si>
    <t>GUIDA</t>
  </si>
  <si>
    <t>NASSO</t>
  </si>
  <si>
    <t>MIGNOGNA</t>
  </si>
  <si>
    <t>MICHAEL</t>
  </si>
  <si>
    <t>SORDINI</t>
  </si>
  <si>
    <t>SACCO</t>
  </si>
  <si>
    <t>ANGELO RAFFAELE</t>
  </si>
  <si>
    <t>ISIDORI</t>
  </si>
  <si>
    <t>TUCCINI</t>
  </si>
  <si>
    <t>REMO</t>
  </si>
  <si>
    <t>PATRIZI</t>
  </si>
  <si>
    <t>CAVALLARO</t>
  </si>
  <si>
    <t>SAVERI</t>
  </si>
  <si>
    <t>BIAGETTI</t>
  </si>
  <si>
    <t>CRISTOFARI</t>
  </si>
  <si>
    <t>A.S.D. LIBERI PODISTI</t>
  </si>
  <si>
    <t>SCARPONI</t>
  </si>
  <si>
    <t>ERCOLANI</t>
  </si>
  <si>
    <t>ATL. 90 TARQUINIA</t>
  </si>
  <si>
    <t>GOVERNATORI</t>
  </si>
  <si>
    <t>ARCANGELI</t>
  </si>
  <si>
    <t>CESARINI</t>
  </si>
  <si>
    <t>VENTURA</t>
  </si>
  <si>
    <t>FLAVIA</t>
  </si>
  <si>
    <t>UISP VITERBO</t>
  </si>
  <si>
    <t>PASSA</t>
  </si>
  <si>
    <t>LISI</t>
  </si>
  <si>
    <t>DI STEFANO</t>
  </si>
  <si>
    <t>EUGENIO</t>
  </si>
  <si>
    <t>TERZOLI</t>
  </si>
  <si>
    <t>BELA'</t>
  </si>
  <si>
    <t>PELLEGRINI</t>
  </si>
  <si>
    <t>FERRANTINI</t>
  </si>
  <si>
    <t>SEVERINA</t>
  </si>
  <si>
    <t>ORRU'</t>
  </si>
  <si>
    <t>LEOCADIO</t>
  </si>
  <si>
    <t>MARCIA</t>
  </si>
  <si>
    <t>SALVINI</t>
  </si>
  <si>
    <t>BARBOSA DE ARAUJO</t>
  </si>
  <si>
    <t>LUZIA</t>
  </si>
  <si>
    <t>ANNARITA</t>
  </si>
  <si>
    <t>PAONE</t>
  </si>
  <si>
    <t>ATTILIO</t>
  </si>
  <si>
    <t>GIOVAGNOLI</t>
  </si>
  <si>
    <t>GERMANI</t>
  </si>
  <si>
    <t>ROSI</t>
  </si>
  <si>
    <t>CORRADO</t>
  </si>
  <si>
    <t>MARI</t>
  </si>
  <si>
    <t>FANELLI</t>
  </si>
  <si>
    <t>COLA</t>
  </si>
  <si>
    <t>FERNANDO</t>
  </si>
  <si>
    <t>ATLETICA VITA</t>
  </si>
  <si>
    <t>BIAGIO</t>
  </si>
  <si>
    <t>LBM SPORT</t>
  </si>
  <si>
    <t>ERMINIO</t>
  </si>
  <si>
    <t>BOSCARINI</t>
  </si>
  <si>
    <t>A</t>
  </si>
  <si>
    <t>TRISPORT COSTA D'ARGENTO</t>
  </si>
  <si>
    <t>C</t>
  </si>
  <si>
    <t>B</t>
  </si>
  <si>
    <t>S.S. LAZIO ATLETICA</t>
  </si>
  <si>
    <t>BOLSENA FORUM SPORT</t>
  </si>
  <si>
    <t>POLISPORTIVA CIOCIARIA A. FAVA</t>
  </si>
  <si>
    <t>TALIANI</t>
  </si>
  <si>
    <t>D</t>
  </si>
  <si>
    <t>TEAM MARATHON BIKE</t>
  </si>
  <si>
    <t>DE BERNARDI</t>
  </si>
  <si>
    <t>ASD RUNNER TEAM</t>
  </si>
  <si>
    <t>PAOLI</t>
  </si>
  <si>
    <t>MARTELLETTI</t>
  </si>
  <si>
    <t>SARTORELLI</t>
  </si>
  <si>
    <t>E</t>
  </si>
  <si>
    <t>TIRRENO ATLETICA</t>
  </si>
  <si>
    <t>COGNATA</t>
  </si>
  <si>
    <t>MATARAZZO</t>
  </si>
  <si>
    <t>G.P.MONTI DELLA TOLFA L'AIRONE</t>
  </si>
  <si>
    <t>FANCIULLACCI</t>
  </si>
  <si>
    <t>CIRCOLO ARCI CROCE D'ORO</t>
  </si>
  <si>
    <t>ATL. MONTEFIASCONE</t>
  </si>
  <si>
    <t>PERETTI</t>
  </si>
  <si>
    <t>CLERICI</t>
  </si>
  <si>
    <t>ASA ASCOLI PICENO</t>
  </si>
  <si>
    <t>MARTELLI</t>
  </si>
  <si>
    <t>F</t>
  </si>
  <si>
    <t>CECCHETTI</t>
  </si>
  <si>
    <t>NEROZZI</t>
  </si>
  <si>
    <t>ANGUILLARA SABAZIA RUNNING</t>
  </si>
  <si>
    <t>G</t>
  </si>
  <si>
    <t>TURCI</t>
  </si>
  <si>
    <t>UISP ABBADIA SAN SALVATORE</t>
  </si>
  <si>
    <t>BELLITTO</t>
  </si>
  <si>
    <t>N</t>
  </si>
  <si>
    <t>M</t>
  </si>
  <si>
    <t>RENZI</t>
  </si>
  <si>
    <t>ATLETICA AVIS PERUGIA</t>
  </si>
  <si>
    <t>STURNIOLO</t>
  </si>
  <si>
    <t>MOCAVINI</t>
  </si>
  <si>
    <t>BELTRONE</t>
  </si>
  <si>
    <t>AICS MARATHON CLUB ROMA</t>
  </si>
  <si>
    <t>BOSA</t>
  </si>
  <si>
    <t>TIRATTERRA</t>
  </si>
  <si>
    <t>ATL. ORTE</t>
  </si>
  <si>
    <t>PISCIOTTANO</t>
  </si>
  <si>
    <t>ROSSANO</t>
  </si>
  <si>
    <t>O</t>
  </si>
  <si>
    <t>ASD TRAIL DEI DUE LAGHI</t>
  </si>
  <si>
    <t>ROSSETTI</t>
  </si>
  <si>
    <t>MONTEROSI RUN</t>
  </si>
  <si>
    <t>VIGIANI</t>
  </si>
  <si>
    <t>TASCIO</t>
  </si>
  <si>
    <t>MAIANO G.S.</t>
  </si>
  <si>
    <t>TOSTI</t>
  </si>
  <si>
    <t>MOCETTI</t>
  </si>
  <si>
    <t>NICCOLI</t>
  </si>
  <si>
    <t>ZANONI</t>
  </si>
  <si>
    <t>BOSSONI</t>
  </si>
  <si>
    <t>ATL. VILLA GUGLIELMI</t>
  </si>
  <si>
    <t>GALLINELLA</t>
  </si>
  <si>
    <t>H</t>
  </si>
  <si>
    <t>BARTOLLINI</t>
  </si>
  <si>
    <t>A.S. RUNNERS SAN GEMINI</t>
  </si>
  <si>
    <t>GATTEI</t>
  </si>
  <si>
    <t>ROSSELLA</t>
  </si>
  <si>
    <t>BRISCIA</t>
  </si>
  <si>
    <t>NICOLO'</t>
  </si>
  <si>
    <t>A.S.D. LIBERTAS ELLERA</t>
  </si>
  <si>
    <t>DE STEFANIS</t>
  </si>
  <si>
    <t>ANGELA</t>
  </si>
  <si>
    <t>P</t>
  </si>
  <si>
    <t>BATTAGLINI</t>
  </si>
  <si>
    <t>MARIELE</t>
  </si>
  <si>
    <t>DE ROSA</t>
  </si>
  <si>
    <t>SBARRINI</t>
  </si>
  <si>
    <t>CARPENTIERI</t>
  </si>
  <si>
    <t>ISOLA SACRA A.S.C.D.</t>
  </si>
  <si>
    <t>FUSARO</t>
  </si>
  <si>
    <t>UISP CHIANCIANO TERME</t>
  </si>
  <si>
    <t>IMBESI</t>
  </si>
  <si>
    <t>PIERO ROBERTO</t>
  </si>
  <si>
    <t>TRAMONTANA</t>
  </si>
  <si>
    <t>CEORNEI</t>
  </si>
  <si>
    <t>ANA MARIA</t>
  </si>
  <si>
    <t>PETRINO</t>
  </si>
  <si>
    <t>I</t>
  </si>
  <si>
    <t>BARRASSO</t>
  </si>
  <si>
    <t>G.S.REALE STATO DEI PRESIDI</t>
  </si>
  <si>
    <t>PIMPINELLA</t>
  </si>
  <si>
    <t>MAIETTO</t>
  </si>
  <si>
    <t>BUZI</t>
  </si>
  <si>
    <t>PAGLIACCIA</t>
  </si>
  <si>
    <t>MARTONI</t>
  </si>
  <si>
    <t>G.S. AM.VIGILI DEL FUOCO</t>
  </si>
  <si>
    <t>GORETTI</t>
  </si>
  <si>
    <t>GIANLORENZO</t>
  </si>
  <si>
    <t>MORGIANI</t>
  </si>
  <si>
    <t>ACCICA</t>
  </si>
  <si>
    <t>ARRICHIELLO</t>
  </si>
  <si>
    <t>MIGLIORINI</t>
  </si>
  <si>
    <t>VILMA</t>
  </si>
  <si>
    <t>DELL'OSTE</t>
  </si>
  <si>
    <t>SETTIMELLI</t>
  </si>
  <si>
    <t>POLLONIO</t>
  </si>
  <si>
    <t>MAZZIERI</t>
  </si>
  <si>
    <t>MIRIA</t>
  </si>
  <si>
    <t>BURLA</t>
  </si>
  <si>
    <t>BALZANI</t>
  </si>
  <si>
    <t>ATLETICA SANTA MARINELLA</t>
  </si>
  <si>
    <t>FORTI</t>
  </si>
  <si>
    <t>L</t>
  </si>
  <si>
    <t>SANTINI</t>
  </si>
  <si>
    <t>SEVERO NETO</t>
  </si>
  <si>
    <t>IONE</t>
  </si>
  <si>
    <t>ATL. MONTEMARIO</t>
  </si>
  <si>
    <t>CARRELLI</t>
  </si>
  <si>
    <t>PIERANTOZZI</t>
  </si>
  <si>
    <t>ZACCARO</t>
  </si>
  <si>
    <t>CORRICASTROVILLARI</t>
  </si>
  <si>
    <t>TORTORA</t>
  </si>
  <si>
    <t>MICILLO</t>
  </si>
  <si>
    <t>ASD ATLETICA ROCCA PRIORA</t>
  </si>
  <si>
    <t>ORSINGHER</t>
  </si>
  <si>
    <t>ANDERS</t>
  </si>
  <si>
    <t>SAMUELSSON</t>
  </si>
  <si>
    <t>BARTOLOMEI</t>
  </si>
  <si>
    <t>PROCACCI</t>
  </si>
  <si>
    <t>ATL. NEPI</t>
  </si>
  <si>
    <t>SCOGNAMIGLIO</t>
  </si>
  <si>
    <t>DI SIENA</t>
  </si>
  <si>
    <t>A.S.D. OSTIA RUNNER AVIS</t>
  </si>
  <si>
    <t>(vuoto)</t>
  </si>
  <si>
    <t>Maratonina del Marrone</t>
  </si>
  <si>
    <t>15ª edizione</t>
  </si>
  <si>
    <t>Latera (VT) Italia - Domenica 30/10/2016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</si>
</sst>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17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298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300</v>
      </c>
      <c r="B3" s="29"/>
      <c r="C3" s="29"/>
      <c r="D3" s="29"/>
      <c r="E3" s="29"/>
      <c r="F3" s="29"/>
      <c r="G3" s="29"/>
      <c r="H3" s="3" t="s">
        <v>0</v>
      </c>
      <c r="I3" s="4">
        <v>9.3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4" t="s">
        <v>163</v>
      </c>
      <c r="C5" s="34" t="s">
        <v>65</v>
      </c>
      <c r="D5" s="11" t="s">
        <v>164</v>
      </c>
      <c r="E5" s="34" t="s">
        <v>165</v>
      </c>
      <c r="F5" s="35">
        <v>0.021053240740740744</v>
      </c>
      <c r="G5" s="11" t="str">
        <f>TEXT(INT((HOUR(F5)*3600+MINUTE(F5)*60+SECOND(F5))/$I$3/60),"0")&amp;"."&amp;TEXT(MOD((HOUR(F5)*3600+MINUTE(F5)*60+SECOND(F5))/$I$3,60),"00")&amp;"/km"</f>
        <v>3.16/km</v>
      </c>
      <c r="H5" s="14">
        <f>F5-$F$5</f>
        <v>0</v>
      </c>
      <c r="I5" s="14">
        <f>F5-INDEX($F$5:$F$184,MATCH(D5,$D$5:$D$184,0))</f>
        <v>0</v>
      </c>
    </row>
    <row r="6" spans="1:9" s="10" customFormat="1" ht="15" customHeight="1">
      <c r="A6" s="12">
        <v>2</v>
      </c>
      <c r="B6" s="36" t="s">
        <v>156</v>
      </c>
      <c r="C6" s="36" t="s">
        <v>21</v>
      </c>
      <c r="D6" s="12" t="s">
        <v>166</v>
      </c>
      <c r="E6" s="36" t="s">
        <v>102</v>
      </c>
      <c r="F6" s="37">
        <v>0.023067129629629632</v>
      </c>
      <c r="G6" s="12" t="str">
        <f aca="true" t="shared" si="0" ref="G6:G21">TEXT(INT((HOUR(F6)*3600+MINUTE(F6)*60+SECOND(F6))/$I$3/60),"0")&amp;"."&amp;TEXT(MOD((HOUR(F6)*3600+MINUTE(F6)*60+SECOND(F6))/$I$3,60),"00")&amp;"/km"</f>
        <v>3.34/km</v>
      </c>
      <c r="H6" s="13">
        <f aca="true" t="shared" si="1" ref="H6:H21">F6-$F$5</f>
        <v>0.002013888888888888</v>
      </c>
      <c r="I6" s="13">
        <f>F6-INDEX($F$5:$F$184,MATCH(D6,$D$5:$D$184,0))</f>
        <v>0</v>
      </c>
    </row>
    <row r="7" spans="1:9" s="10" customFormat="1" ht="15" customHeight="1">
      <c r="A7" s="12">
        <v>3</v>
      </c>
      <c r="B7" s="36" t="s">
        <v>135</v>
      </c>
      <c r="C7" s="36" t="s">
        <v>32</v>
      </c>
      <c r="D7" s="12" t="s">
        <v>167</v>
      </c>
      <c r="E7" s="36" t="s">
        <v>168</v>
      </c>
      <c r="F7" s="37">
        <v>0.023287037037037037</v>
      </c>
      <c r="G7" s="12" t="str">
        <f t="shared" si="0"/>
        <v>3.36/km</v>
      </c>
      <c r="H7" s="13">
        <f t="shared" si="1"/>
        <v>0.0022337962962962928</v>
      </c>
      <c r="I7" s="13">
        <f>F7-INDEX($F$5:$F$184,MATCH(D7,$D$5:$D$184,0))</f>
        <v>0</v>
      </c>
    </row>
    <row r="8" spans="1:9" s="10" customFormat="1" ht="15" customHeight="1">
      <c r="A8" s="12">
        <v>4</v>
      </c>
      <c r="B8" s="36" t="s">
        <v>129</v>
      </c>
      <c r="C8" s="36" t="s">
        <v>19</v>
      </c>
      <c r="D8" s="12" t="s">
        <v>166</v>
      </c>
      <c r="E8" s="36" t="s">
        <v>107</v>
      </c>
      <c r="F8" s="37">
        <v>0.023402777777777783</v>
      </c>
      <c r="G8" s="12" t="str">
        <f t="shared" si="0"/>
        <v>3.37/km</v>
      </c>
      <c r="H8" s="13">
        <f t="shared" si="1"/>
        <v>0.002349537037037039</v>
      </c>
      <c r="I8" s="13">
        <f>F8-INDEX($F$5:$F$184,MATCH(D8,$D$5:$D$184,0))</f>
        <v>0.0003356481481481509</v>
      </c>
    </row>
    <row r="9" spans="1:9" s="10" customFormat="1" ht="15" customHeight="1">
      <c r="A9" s="12">
        <v>5</v>
      </c>
      <c r="B9" s="36" t="s">
        <v>87</v>
      </c>
      <c r="C9" s="36" t="s">
        <v>23</v>
      </c>
      <c r="D9" s="12" t="s">
        <v>167</v>
      </c>
      <c r="E9" s="36" t="s">
        <v>169</v>
      </c>
      <c r="F9" s="37">
        <v>0.024039351851851853</v>
      </c>
      <c r="G9" s="12" t="str">
        <f t="shared" si="0"/>
        <v>3.43/km</v>
      </c>
      <c r="H9" s="13">
        <f t="shared" si="1"/>
        <v>0.0029861111111111095</v>
      </c>
      <c r="I9" s="13">
        <f>F9-INDEX($F$5:$F$184,MATCH(D9,$D$5:$D$184,0))</f>
        <v>0.0007523148148148168</v>
      </c>
    </row>
    <row r="10" spans="1:9" s="10" customFormat="1" ht="15" customHeight="1">
      <c r="A10" s="12">
        <v>6</v>
      </c>
      <c r="B10" s="36" t="s">
        <v>153</v>
      </c>
      <c r="C10" s="36" t="s">
        <v>55</v>
      </c>
      <c r="D10" s="12" t="s">
        <v>164</v>
      </c>
      <c r="E10" s="36" t="s">
        <v>170</v>
      </c>
      <c r="F10" s="37">
        <v>0.0240625</v>
      </c>
      <c r="G10" s="12" t="str">
        <f t="shared" si="0"/>
        <v>3.44/km</v>
      </c>
      <c r="H10" s="13">
        <f t="shared" si="1"/>
        <v>0.0030092592592592567</v>
      </c>
      <c r="I10" s="13">
        <f>F10-INDEX($F$5:$F$184,MATCH(D10,$D$5:$D$184,0))</f>
        <v>0.0030092592592592567</v>
      </c>
    </row>
    <row r="11" spans="1:9" s="10" customFormat="1" ht="15" customHeight="1">
      <c r="A11" s="12">
        <v>7</v>
      </c>
      <c r="B11" s="36" t="s">
        <v>95</v>
      </c>
      <c r="C11" s="36" t="s">
        <v>92</v>
      </c>
      <c r="D11" s="12" t="s">
        <v>167</v>
      </c>
      <c r="E11" s="36" t="s">
        <v>165</v>
      </c>
      <c r="F11" s="37">
        <v>0.02415509259259259</v>
      </c>
      <c r="G11" s="12" t="str">
        <f t="shared" si="0"/>
        <v>3.44/km</v>
      </c>
      <c r="H11" s="13">
        <f t="shared" si="1"/>
        <v>0.0031018518518518452</v>
      </c>
      <c r="I11" s="13">
        <f>F11-INDEX($F$5:$F$184,MATCH(D11,$D$5:$D$184,0))</f>
        <v>0.0008680555555555525</v>
      </c>
    </row>
    <row r="12" spans="1:9" s="10" customFormat="1" ht="15" customHeight="1">
      <c r="A12" s="12">
        <v>8</v>
      </c>
      <c r="B12" s="36" t="s">
        <v>171</v>
      </c>
      <c r="C12" s="36" t="s">
        <v>14</v>
      </c>
      <c r="D12" s="12" t="s">
        <v>172</v>
      </c>
      <c r="E12" s="36" t="s">
        <v>173</v>
      </c>
      <c r="F12" s="37">
        <v>0.024166666666666666</v>
      </c>
      <c r="G12" s="12" t="str">
        <f t="shared" si="0"/>
        <v>3.45/km</v>
      </c>
      <c r="H12" s="13">
        <f t="shared" si="1"/>
        <v>0.0031134259259259223</v>
      </c>
      <c r="I12" s="13">
        <f>F12-INDEX($F$5:$F$184,MATCH(D12,$D$5:$D$184,0))</f>
        <v>0</v>
      </c>
    </row>
    <row r="13" spans="1:9" s="10" customFormat="1" ht="15" customHeight="1">
      <c r="A13" s="12">
        <v>9</v>
      </c>
      <c r="B13" s="36" t="s">
        <v>174</v>
      </c>
      <c r="C13" s="36" t="s">
        <v>58</v>
      </c>
      <c r="D13" s="12" t="s">
        <v>164</v>
      </c>
      <c r="E13" s="36" t="s">
        <v>175</v>
      </c>
      <c r="F13" s="37">
        <v>0.024351851851851857</v>
      </c>
      <c r="G13" s="12" t="str">
        <f t="shared" si="0"/>
        <v>3.46/km</v>
      </c>
      <c r="H13" s="13">
        <f t="shared" si="1"/>
        <v>0.0032986111111111133</v>
      </c>
      <c r="I13" s="13">
        <f>F13-INDEX($F$5:$F$184,MATCH(D13,$D$5:$D$184,0))</f>
        <v>0.0032986111111111133</v>
      </c>
    </row>
    <row r="14" spans="1:9" s="10" customFormat="1" ht="15" customHeight="1">
      <c r="A14" s="12">
        <v>10</v>
      </c>
      <c r="B14" s="36" t="s">
        <v>176</v>
      </c>
      <c r="C14" s="36" t="s">
        <v>16</v>
      </c>
      <c r="D14" s="12" t="s">
        <v>167</v>
      </c>
      <c r="E14" s="36" t="s">
        <v>102</v>
      </c>
      <c r="F14" s="37">
        <v>0.02445601851851852</v>
      </c>
      <c r="G14" s="12" t="str">
        <f t="shared" si="0"/>
        <v>3.47/km</v>
      </c>
      <c r="H14" s="13">
        <f t="shared" si="1"/>
        <v>0.0034027777777777754</v>
      </c>
      <c r="I14" s="13">
        <f>F14-INDEX($F$5:$F$184,MATCH(D14,$D$5:$D$184,0))</f>
        <v>0.0011689814814814826</v>
      </c>
    </row>
    <row r="15" spans="1:9" s="10" customFormat="1" ht="15" customHeight="1">
      <c r="A15" s="12">
        <v>11</v>
      </c>
      <c r="B15" s="36" t="s">
        <v>177</v>
      </c>
      <c r="C15" s="36" t="s">
        <v>22</v>
      </c>
      <c r="D15" s="12" t="s">
        <v>164</v>
      </c>
      <c r="E15" s="36" t="s">
        <v>94</v>
      </c>
      <c r="F15" s="37">
        <v>0.02449074074074074</v>
      </c>
      <c r="G15" s="12" t="str">
        <f t="shared" si="0"/>
        <v>3.48/km</v>
      </c>
      <c r="H15" s="13">
        <f t="shared" si="1"/>
        <v>0.003437499999999996</v>
      </c>
      <c r="I15" s="13">
        <f>F15-INDEX($F$5:$F$184,MATCH(D15,$D$5:$D$184,0))</f>
        <v>0.003437499999999996</v>
      </c>
    </row>
    <row r="16" spans="1:9" s="10" customFormat="1" ht="15" customHeight="1">
      <c r="A16" s="12">
        <v>12</v>
      </c>
      <c r="B16" s="36" t="s">
        <v>178</v>
      </c>
      <c r="C16" s="36" t="s">
        <v>150</v>
      </c>
      <c r="D16" s="12" t="s">
        <v>179</v>
      </c>
      <c r="E16" s="36" t="s">
        <v>180</v>
      </c>
      <c r="F16" s="37">
        <v>0.024525462962962968</v>
      </c>
      <c r="G16" s="12" t="str">
        <f t="shared" si="0"/>
        <v>3.48/km</v>
      </c>
      <c r="H16" s="13">
        <f t="shared" si="1"/>
        <v>0.0034722222222222238</v>
      </c>
      <c r="I16" s="13">
        <f>F16-INDEX($F$5:$F$184,MATCH(D16,$D$5:$D$184,0))</f>
        <v>0</v>
      </c>
    </row>
    <row r="17" spans="1:9" s="10" customFormat="1" ht="15" customHeight="1">
      <c r="A17" s="12">
        <v>13</v>
      </c>
      <c r="B17" s="36" t="s">
        <v>181</v>
      </c>
      <c r="C17" s="36" t="s">
        <v>27</v>
      </c>
      <c r="D17" s="12" t="s">
        <v>172</v>
      </c>
      <c r="E17" s="36" t="s">
        <v>97</v>
      </c>
      <c r="F17" s="37">
        <v>0.024641203703703703</v>
      </c>
      <c r="G17" s="12" t="str">
        <f t="shared" si="0"/>
        <v>3.49/km</v>
      </c>
      <c r="H17" s="13">
        <f t="shared" si="1"/>
        <v>0.0035879629629629595</v>
      </c>
      <c r="I17" s="13">
        <f>F17-INDEX($F$5:$F$184,MATCH(D17,$D$5:$D$184,0))</f>
        <v>0.0004745370370370372</v>
      </c>
    </row>
    <row r="18" spans="1:9" s="10" customFormat="1" ht="15" customHeight="1">
      <c r="A18" s="12">
        <v>14</v>
      </c>
      <c r="B18" s="36" t="s">
        <v>98</v>
      </c>
      <c r="C18" s="36" t="s">
        <v>56</v>
      </c>
      <c r="D18" s="12" t="s">
        <v>172</v>
      </c>
      <c r="E18" s="36" t="s">
        <v>99</v>
      </c>
      <c r="F18" s="37">
        <v>0.02494212962962963</v>
      </c>
      <c r="G18" s="12" t="str">
        <f t="shared" si="0"/>
        <v>3.52/km</v>
      </c>
      <c r="H18" s="13">
        <f t="shared" si="1"/>
        <v>0.003888888888888886</v>
      </c>
      <c r="I18" s="13">
        <f>F18-INDEX($F$5:$F$184,MATCH(D18,$D$5:$D$184,0))</f>
        <v>0.0007754629629629639</v>
      </c>
    </row>
    <row r="19" spans="1:9" s="10" customFormat="1" ht="15" customHeight="1">
      <c r="A19" s="12">
        <v>15</v>
      </c>
      <c r="B19" s="36" t="s">
        <v>100</v>
      </c>
      <c r="C19" s="36" t="s">
        <v>84</v>
      </c>
      <c r="D19" s="12" t="s">
        <v>172</v>
      </c>
      <c r="E19" s="36" t="s">
        <v>165</v>
      </c>
      <c r="F19" s="37">
        <v>0.025011574074074075</v>
      </c>
      <c r="G19" s="12" t="str">
        <f t="shared" si="0"/>
        <v>3.52/km</v>
      </c>
      <c r="H19" s="13">
        <f t="shared" si="1"/>
        <v>0.003958333333333331</v>
      </c>
      <c r="I19" s="13">
        <f>F19-INDEX($F$5:$F$184,MATCH(D19,$D$5:$D$184,0))</f>
        <v>0.0008449074074074088</v>
      </c>
    </row>
    <row r="20" spans="1:9" s="10" customFormat="1" ht="15" customHeight="1">
      <c r="A20" s="12">
        <v>16</v>
      </c>
      <c r="B20" s="36" t="s">
        <v>101</v>
      </c>
      <c r="C20" s="36" t="s">
        <v>22</v>
      </c>
      <c r="D20" s="12" t="s">
        <v>172</v>
      </c>
      <c r="E20" s="36" t="s">
        <v>94</v>
      </c>
      <c r="F20" s="37">
        <v>0.02521990740740741</v>
      </c>
      <c r="G20" s="12" t="str">
        <f t="shared" si="0"/>
        <v>3.54/km</v>
      </c>
      <c r="H20" s="13">
        <f t="shared" si="1"/>
        <v>0.004166666666666666</v>
      </c>
      <c r="I20" s="13">
        <f>F20-INDEX($F$5:$F$184,MATCH(D20,$D$5:$D$184,0))</f>
        <v>0.0010532407407407435</v>
      </c>
    </row>
    <row r="21" spans="1:9" ht="15" customHeight="1">
      <c r="A21" s="12">
        <v>17</v>
      </c>
      <c r="B21" s="36" t="s">
        <v>182</v>
      </c>
      <c r="C21" s="36" t="s">
        <v>71</v>
      </c>
      <c r="D21" s="12" t="s">
        <v>172</v>
      </c>
      <c r="E21" s="36" t="s">
        <v>96</v>
      </c>
      <c r="F21" s="37">
        <v>0.02534722222222222</v>
      </c>
      <c r="G21" s="12" t="str">
        <f t="shared" si="0"/>
        <v>3.55/km</v>
      </c>
      <c r="H21" s="13">
        <f t="shared" si="1"/>
        <v>0.004293981481481475</v>
      </c>
      <c r="I21" s="13">
        <f>F21-INDEX($F$5:$F$184,MATCH(D21,$D$5:$D$184,0))</f>
        <v>0.0011805555555555527</v>
      </c>
    </row>
    <row r="22" spans="1:9" ht="15" customHeight="1">
      <c r="A22" s="12">
        <v>18</v>
      </c>
      <c r="B22" s="36" t="s">
        <v>104</v>
      </c>
      <c r="C22" s="36" t="s">
        <v>105</v>
      </c>
      <c r="D22" s="12" t="s">
        <v>172</v>
      </c>
      <c r="E22" s="36" t="s">
        <v>183</v>
      </c>
      <c r="F22" s="37">
        <v>0.025555555555555554</v>
      </c>
      <c r="G22" s="12" t="str">
        <f aca="true" t="shared" si="2" ref="G22:G32">TEXT(INT((HOUR(F22)*3600+MINUTE(F22)*60+SECOND(F22))/$I$3/60),"0")&amp;"."&amp;TEXT(MOD((HOUR(F22)*3600+MINUTE(F22)*60+SECOND(F22))/$I$3,60),"00")&amp;"/km"</f>
        <v>3.57/km</v>
      </c>
      <c r="H22" s="13">
        <f aca="true" t="shared" si="3" ref="H22:H32">F22-$F$5</f>
        <v>0.00450231481481481</v>
      </c>
      <c r="I22" s="13">
        <f>F22-INDEX($F$5:$F$184,MATCH(D22,$D$5:$D$184,0))</f>
        <v>0.0013888888888888874</v>
      </c>
    </row>
    <row r="23" spans="1:9" ht="15" customHeight="1">
      <c r="A23" s="12">
        <v>19</v>
      </c>
      <c r="B23" s="36" t="s">
        <v>184</v>
      </c>
      <c r="C23" s="36" t="s">
        <v>28</v>
      </c>
      <c r="D23" s="12" t="s">
        <v>179</v>
      </c>
      <c r="E23" s="36" t="s">
        <v>185</v>
      </c>
      <c r="F23" s="37">
        <v>0.025706018518518517</v>
      </c>
      <c r="G23" s="12" t="str">
        <f t="shared" si="2"/>
        <v>3.59/km</v>
      </c>
      <c r="H23" s="13">
        <f t="shared" si="3"/>
        <v>0.004652777777777773</v>
      </c>
      <c r="I23" s="13">
        <f>F23-INDEX($F$5:$F$184,MATCH(D23,$D$5:$D$184,0))</f>
        <v>0.0011805555555555493</v>
      </c>
    </row>
    <row r="24" spans="1:9" ht="15" customHeight="1">
      <c r="A24" s="12">
        <v>20</v>
      </c>
      <c r="B24" s="36" t="s">
        <v>106</v>
      </c>
      <c r="C24" s="36" t="s">
        <v>51</v>
      </c>
      <c r="D24" s="12" t="s">
        <v>179</v>
      </c>
      <c r="E24" s="36" t="s">
        <v>107</v>
      </c>
      <c r="F24" s="37">
        <v>0.025740740740740745</v>
      </c>
      <c r="G24" s="12" t="str">
        <f t="shared" si="2"/>
        <v>3.59/km</v>
      </c>
      <c r="H24" s="13">
        <f t="shared" si="3"/>
        <v>0.004687500000000001</v>
      </c>
      <c r="I24" s="13">
        <f>F24-INDEX($F$5:$F$184,MATCH(D24,$D$5:$D$184,0))</f>
        <v>0.001215277777777777</v>
      </c>
    </row>
    <row r="25" spans="1:9" ht="15" customHeight="1">
      <c r="A25" s="12">
        <v>21</v>
      </c>
      <c r="B25" s="36" t="s">
        <v>157</v>
      </c>
      <c r="C25" s="36" t="s">
        <v>76</v>
      </c>
      <c r="D25" s="12" t="s">
        <v>172</v>
      </c>
      <c r="E25" s="36" t="s">
        <v>186</v>
      </c>
      <c r="F25" s="37">
        <v>0.02578703703703704</v>
      </c>
      <c r="G25" s="12" t="str">
        <f t="shared" si="2"/>
        <v>3.60/km</v>
      </c>
      <c r="H25" s="13">
        <f t="shared" si="3"/>
        <v>0.004733796296296295</v>
      </c>
      <c r="I25" s="13">
        <f>F25-INDEX($F$5:$F$184,MATCH(D25,$D$5:$D$184,0))</f>
        <v>0.0016203703703703727</v>
      </c>
    </row>
    <row r="26" spans="1:9" ht="15" customHeight="1">
      <c r="A26" s="12">
        <v>22</v>
      </c>
      <c r="B26" s="36" t="s">
        <v>187</v>
      </c>
      <c r="C26" s="36" t="s">
        <v>15</v>
      </c>
      <c r="D26" s="12" t="s">
        <v>167</v>
      </c>
      <c r="E26" s="36" t="s">
        <v>107</v>
      </c>
      <c r="F26" s="37">
        <v>0.026006944444444447</v>
      </c>
      <c r="G26" s="12" t="str">
        <f t="shared" si="2"/>
        <v>4.02/km</v>
      </c>
      <c r="H26" s="13">
        <f t="shared" si="3"/>
        <v>0.004953703703703703</v>
      </c>
      <c r="I26" s="13">
        <f>F26-INDEX($F$5:$F$184,MATCH(D26,$D$5:$D$184,0))</f>
        <v>0.0027199074074074105</v>
      </c>
    </row>
    <row r="27" spans="1:9" ht="15" customHeight="1">
      <c r="A27" s="12">
        <v>23</v>
      </c>
      <c r="B27" s="36" t="s">
        <v>188</v>
      </c>
      <c r="C27" s="36" t="s">
        <v>154</v>
      </c>
      <c r="D27" s="12" t="s">
        <v>179</v>
      </c>
      <c r="E27" s="36" t="s">
        <v>189</v>
      </c>
      <c r="F27" s="37">
        <v>0.026030092592592594</v>
      </c>
      <c r="G27" s="12" t="str">
        <f t="shared" si="2"/>
        <v>4.02/km</v>
      </c>
      <c r="H27" s="13">
        <f t="shared" si="3"/>
        <v>0.00497685185185185</v>
      </c>
      <c r="I27" s="13">
        <f>F27-INDEX($F$5:$F$184,MATCH(D27,$D$5:$D$184,0))</f>
        <v>0.0015046296296296266</v>
      </c>
    </row>
    <row r="28" spans="1:9" ht="15" customHeight="1">
      <c r="A28" s="12">
        <v>24</v>
      </c>
      <c r="B28" s="36" t="s">
        <v>108</v>
      </c>
      <c r="C28" s="36" t="s">
        <v>45</v>
      </c>
      <c r="D28" s="12" t="s">
        <v>167</v>
      </c>
      <c r="E28" s="36" t="s">
        <v>183</v>
      </c>
      <c r="F28" s="37">
        <v>0.026087962962962966</v>
      </c>
      <c r="G28" s="12" t="str">
        <f t="shared" si="2"/>
        <v>4.02/km</v>
      </c>
      <c r="H28" s="13">
        <f t="shared" si="3"/>
        <v>0.005034722222222222</v>
      </c>
      <c r="I28" s="13">
        <f>F28-INDEX($F$5:$F$184,MATCH(D28,$D$5:$D$184,0))</f>
        <v>0.002800925925925929</v>
      </c>
    </row>
    <row r="29" spans="1:9" ht="15" customHeight="1">
      <c r="A29" s="12">
        <v>25</v>
      </c>
      <c r="B29" s="36" t="s">
        <v>190</v>
      </c>
      <c r="C29" s="36" t="s">
        <v>16</v>
      </c>
      <c r="D29" s="12" t="s">
        <v>191</v>
      </c>
      <c r="E29" s="36" t="s">
        <v>96</v>
      </c>
      <c r="F29" s="37">
        <v>0.02621527777777778</v>
      </c>
      <c r="G29" s="12" t="str">
        <f t="shared" si="2"/>
        <v>4.04/km</v>
      </c>
      <c r="H29" s="13">
        <f t="shared" si="3"/>
        <v>0.005162037037037034</v>
      </c>
      <c r="I29" s="13">
        <f>F29-INDEX($F$5:$F$184,MATCH(D29,$D$5:$D$184,0))</f>
        <v>0</v>
      </c>
    </row>
    <row r="30" spans="1:9" ht="15" customHeight="1">
      <c r="A30" s="12">
        <v>26</v>
      </c>
      <c r="B30" s="36" t="s">
        <v>192</v>
      </c>
      <c r="C30" s="36" t="s">
        <v>93</v>
      </c>
      <c r="D30" s="12" t="s">
        <v>191</v>
      </c>
      <c r="E30" s="36" t="s">
        <v>132</v>
      </c>
      <c r="F30" s="37">
        <v>0.026342592592592588</v>
      </c>
      <c r="G30" s="12" t="str">
        <f t="shared" si="2"/>
        <v>4.05/km</v>
      </c>
      <c r="H30" s="13">
        <f t="shared" si="3"/>
        <v>0.005289351851851844</v>
      </c>
      <c r="I30" s="13">
        <f>F30-INDEX($F$5:$F$184,MATCH(D30,$D$5:$D$184,0))</f>
        <v>0.00012731481481480927</v>
      </c>
    </row>
    <row r="31" spans="1:9" ht="15" customHeight="1">
      <c r="A31" s="12">
        <v>27</v>
      </c>
      <c r="B31" s="36" t="s">
        <v>193</v>
      </c>
      <c r="C31" s="36" t="s">
        <v>42</v>
      </c>
      <c r="D31" s="12" t="s">
        <v>191</v>
      </c>
      <c r="E31" s="36" t="s">
        <v>173</v>
      </c>
      <c r="F31" s="37">
        <v>0.026435185185185187</v>
      </c>
      <c r="G31" s="12" t="str">
        <f t="shared" si="2"/>
        <v>4.06/km</v>
      </c>
      <c r="H31" s="13">
        <f t="shared" si="3"/>
        <v>0.005381944444444443</v>
      </c>
      <c r="I31" s="13">
        <f>F31-INDEX($F$5:$F$184,MATCH(D31,$D$5:$D$184,0))</f>
        <v>0.00021990740740740825</v>
      </c>
    </row>
    <row r="32" spans="1:9" ht="15" customHeight="1">
      <c r="A32" s="12">
        <v>28</v>
      </c>
      <c r="B32" s="36" t="s">
        <v>82</v>
      </c>
      <c r="C32" s="36" t="s">
        <v>44</v>
      </c>
      <c r="D32" s="12" t="s">
        <v>164</v>
      </c>
      <c r="E32" s="36" t="s">
        <v>194</v>
      </c>
      <c r="F32" s="37">
        <v>0.026574074074074073</v>
      </c>
      <c r="G32" s="12" t="str">
        <f t="shared" si="2"/>
        <v>4.07/km</v>
      </c>
      <c r="H32" s="13">
        <f t="shared" si="3"/>
        <v>0.005520833333333329</v>
      </c>
      <c r="I32" s="13">
        <f>F32-INDEX($F$5:$F$184,MATCH(D32,$D$5:$D$184,0))</f>
        <v>0.005520833333333329</v>
      </c>
    </row>
    <row r="33" spans="1:9" ht="15" customHeight="1">
      <c r="A33" s="12">
        <v>29</v>
      </c>
      <c r="B33" s="36" t="s">
        <v>90</v>
      </c>
      <c r="C33" s="36" t="s">
        <v>41</v>
      </c>
      <c r="D33" s="12" t="s">
        <v>195</v>
      </c>
      <c r="E33" s="36" t="s">
        <v>183</v>
      </c>
      <c r="F33" s="37">
        <v>0.02665509259259259</v>
      </c>
      <c r="G33" s="12" t="str">
        <f>TEXT(INT((HOUR(F33)*3600+MINUTE(F33)*60+SECOND(F33))/$I$3/60),"0")&amp;"."&amp;TEXT(MOD((HOUR(F33)*3600+MINUTE(F33)*60+SECOND(F33))/$I$3,60),"00")&amp;"/km"</f>
        <v>4.08/km</v>
      </c>
      <c r="H33" s="13">
        <f>F33-$F$5</f>
        <v>0.0056018518518518474</v>
      </c>
      <c r="I33" s="13">
        <f>F33-INDEX($F$5:$F$184,MATCH(D33,$D$5:$D$184,0))</f>
        <v>0</v>
      </c>
    </row>
    <row r="34" spans="1:9" ht="15" customHeight="1">
      <c r="A34" s="12">
        <v>30</v>
      </c>
      <c r="B34" s="36" t="s">
        <v>196</v>
      </c>
      <c r="C34" s="36" t="s">
        <v>50</v>
      </c>
      <c r="D34" s="12" t="s">
        <v>167</v>
      </c>
      <c r="E34" s="36" t="s">
        <v>197</v>
      </c>
      <c r="F34" s="37">
        <v>0.026793981481481485</v>
      </c>
      <c r="G34" s="12" t="str">
        <f>TEXT(INT((HOUR(F34)*3600+MINUTE(F34)*60+SECOND(F34))/$I$3/60),"0")&amp;"."&amp;TEXT(MOD((HOUR(F34)*3600+MINUTE(F34)*60+SECOND(F34))/$I$3,60),"00")&amp;"/km"</f>
        <v>4.09/km</v>
      </c>
      <c r="H34" s="13">
        <f>F34-$F$5</f>
        <v>0.005740740740740741</v>
      </c>
      <c r="I34" s="13">
        <f>F34-INDEX($F$5:$F$184,MATCH(D34,$D$5:$D$184,0))</f>
        <v>0.003506944444444448</v>
      </c>
    </row>
    <row r="35" spans="1:9" ht="15" customHeight="1">
      <c r="A35" s="12">
        <v>31</v>
      </c>
      <c r="B35" s="36" t="s">
        <v>198</v>
      </c>
      <c r="C35" s="36" t="s">
        <v>61</v>
      </c>
      <c r="D35" s="12" t="s">
        <v>199</v>
      </c>
      <c r="E35" s="36" t="s">
        <v>169</v>
      </c>
      <c r="F35" s="37">
        <v>0.02681712962962963</v>
      </c>
      <c r="G35" s="12" t="str">
        <f>TEXT(INT((HOUR(F35)*3600+MINUTE(F35)*60+SECOND(F35))/$I$3/60),"0")&amp;"."&amp;TEXT(MOD((HOUR(F35)*3600+MINUTE(F35)*60+SECOND(F35))/$I$3,60),"00")&amp;"/km"</f>
        <v>4.09/km</v>
      </c>
      <c r="H35" s="13">
        <f>F35-$F$5</f>
        <v>0.005763888888888888</v>
      </c>
      <c r="I35" s="13">
        <f>F35-INDEX($F$5:$F$184,MATCH(D35,$D$5:$D$184,0))</f>
        <v>0</v>
      </c>
    </row>
    <row r="36" spans="1:9" ht="15" customHeight="1">
      <c r="A36" s="12">
        <v>32</v>
      </c>
      <c r="B36" s="36" t="s">
        <v>109</v>
      </c>
      <c r="C36" s="36" t="s">
        <v>70</v>
      </c>
      <c r="D36" s="12" t="s">
        <v>200</v>
      </c>
      <c r="E36" s="36" t="s">
        <v>180</v>
      </c>
      <c r="F36" s="37">
        <v>0.026875</v>
      </c>
      <c r="G36" s="12" t="str">
        <f>TEXT(INT((HOUR(F36)*3600+MINUTE(F36)*60+SECOND(F36))/$I$3/60),"0")&amp;"."&amp;TEXT(MOD((HOUR(F36)*3600+MINUTE(F36)*60+SECOND(F36))/$I$3,60),"00")&amp;"/km"</f>
        <v>4.10/km</v>
      </c>
      <c r="H36" s="13">
        <f>F36-$F$5</f>
        <v>0.005821759259259256</v>
      </c>
      <c r="I36" s="13">
        <f>F36-INDEX($F$5:$F$184,MATCH(D36,$D$5:$D$184,0))</f>
        <v>0</v>
      </c>
    </row>
    <row r="37" spans="1:9" ht="15" customHeight="1">
      <c r="A37" s="12">
        <v>33</v>
      </c>
      <c r="B37" s="36" t="s">
        <v>201</v>
      </c>
      <c r="C37" s="36" t="s">
        <v>41</v>
      </c>
      <c r="D37" s="12" t="s">
        <v>167</v>
      </c>
      <c r="E37" s="36" t="s">
        <v>102</v>
      </c>
      <c r="F37" s="37">
        <v>0.027094907407407404</v>
      </c>
      <c r="G37" s="12" t="str">
        <f>TEXT(INT((HOUR(F37)*3600+MINUTE(F37)*60+SECOND(F37))/$I$3/60),"0")&amp;"."&amp;TEXT(MOD((HOUR(F37)*3600+MINUTE(F37)*60+SECOND(F37))/$I$3,60),"00")&amp;"/km"</f>
        <v>4.12/km</v>
      </c>
      <c r="H37" s="13">
        <f>F37-$F$5</f>
        <v>0.0060416666666666605</v>
      </c>
      <c r="I37" s="13">
        <f>F37-INDEX($F$5:$F$184,MATCH(D37,$D$5:$D$184,0))</f>
        <v>0.0038078703703703677</v>
      </c>
    </row>
    <row r="38" spans="1:9" ht="15" customHeight="1">
      <c r="A38" s="12">
        <v>34</v>
      </c>
      <c r="B38" s="36" t="s">
        <v>72</v>
      </c>
      <c r="C38" s="36" t="s">
        <v>111</v>
      </c>
      <c r="D38" s="12" t="s">
        <v>164</v>
      </c>
      <c r="E38" s="36" t="s">
        <v>202</v>
      </c>
      <c r="F38" s="37">
        <v>0.027129629629629632</v>
      </c>
      <c r="G38" s="12" t="str">
        <f>TEXT(INT((HOUR(F38)*3600+MINUTE(F38)*60+SECOND(F38))/$I$3/60),"0")&amp;"."&amp;TEXT(MOD((HOUR(F38)*3600+MINUTE(F38)*60+SECOND(F38))/$I$3,60),"00")&amp;"/km"</f>
        <v>4.12/km</v>
      </c>
      <c r="H38" s="13">
        <f>F38-$F$5</f>
        <v>0.006076388888888888</v>
      </c>
      <c r="I38" s="13">
        <f>F38-INDEX($F$5:$F$184,MATCH(D38,$D$5:$D$184,0))</f>
        <v>0.006076388888888888</v>
      </c>
    </row>
    <row r="39" spans="1:9" ht="15" customHeight="1">
      <c r="A39" s="12">
        <v>35</v>
      </c>
      <c r="B39" s="36" t="s">
        <v>203</v>
      </c>
      <c r="C39" s="36" t="s">
        <v>64</v>
      </c>
      <c r="D39" s="12" t="s">
        <v>167</v>
      </c>
      <c r="E39" s="36" t="s">
        <v>97</v>
      </c>
      <c r="F39" s="37">
        <v>0.027256944444444445</v>
      </c>
      <c r="G39" s="12" t="str">
        <f>TEXT(INT((HOUR(F39)*3600+MINUTE(F39)*60+SECOND(F39))/$I$3/60),"0")&amp;"."&amp;TEXT(MOD((HOUR(F39)*3600+MINUTE(F39)*60+SECOND(F39))/$I$3,60),"00")&amp;"/km"</f>
        <v>4.13/km</v>
      </c>
      <c r="H39" s="13">
        <f>F39-$F$5</f>
        <v>0.006203703703703701</v>
      </c>
      <c r="I39" s="13">
        <f>F39-INDEX($F$5:$F$184,MATCH(D39,$D$5:$D$184,0))</f>
        <v>0.003969907407407408</v>
      </c>
    </row>
    <row r="40" spans="1:9" ht="15" customHeight="1">
      <c r="A40" s="12">
        <v>36</v>
      </c>
      <c r="B40" s="36" t="s">
        <v>204</v>
      </c>
      <c r="C40" s="36" t="s">
        <v>66</v>
      </c>
      <c r="D40" s="12" t="s">
        <v>195</v>
      </c>
      <c r="E40" s="36" t="s">
        <v>165</v>
      </c>
      <c r="F40" s="37">
        <v>0.027303240740740743</v>
      </c>
      <c r="G40" s="12" t="str">
        <f>TEXT(INT((HOUR(F40)*3600+MINUTE(F40)*60+SECOND(F40))/$I$3/60),"0")&amp;"."&amp;TEXT(MOD((HOUR(F40)*3600+MINUTE(F40)*60+SECOND(F40))/$I$3,60),"00")&amp;"/km"</f>
        <v>4.14/km</v>
      </c>
      <c r="H40" s="13">
        <f>F40-$F$5</f>
        <v>0.006249999999999999</v>
      </c>
      <c r="I40" s="13">
        <f>F40-INDEX($F$5:$F$184,MATCH(D40,$D$5:$D$184,0))</f>
        <v>0.0006481481481481512</v>
      </c>
    </row>
    <row r="41" spans="1:9" ht="15" customHeight="1">
      <c r="A41" s="12">
        <v>37</v>
      </c>
      <c r="B41" s="36" t="s">
        <v>205</v>
      </c>
      <c r="C41" s="36" t="s">
        <v>63</v>
      </c>
      <c r="D41" s="12" t="s">
        <v>191</v>
      </c>
      <c r="E41" s="36" t="s">
        <v>206</v>
      </c>
      <c r="F41" s="37">
        <v>0.027395833333333338</v>
      </c>
      <c r="G41" s="12" t="str">
        <f>TEXT(INT((HOUR(F41)*3600+MINUTE(F41)*60+SECOND(F41))/$I$3/60),"0")&amp;"."&amp;TEXT(MOD((HOUR(F41)*3600+MINUTE(F41)*60+SECOND(F41))/$I$3,60),"00")&amp;"/km"</f>
        <v>4.15/km</v>
      </c>
      <c r="H41" s="13">
        <f>F41-$F$5</f>
        <v>0.006342592592592594</v>
      </c>
      <c r="I41" s="13">
        <f>F41-INDEX($F$5:$F$184,MATCH(D41,$D$5:$D$184,0))</f>
        <v>0.0011805555555555597</v>
      </c>
    </row>
    <row r="42" spans="1:9" ht="15" customHeight="1">
      <c r="A42" s="12">
        <v>38</v>
      </c>
      <c r="B42" s="36" t="s">
        <v>207</v>
      </c>
      <c r="C42" s="36" t="s">
        <v>34</v>
      </c>
      <c r="D42" s="12" t="s">
        <v>167</v>
      </c>
      <c r="E42" s="36" t="s">
        <v>165</v>
      </c>
      <c r="F42" s="37">
        <v>0.027442129629629632</v>
      </c>
      <c r="G42" s="12" t="str">
        <f>TEXT(INT((HOUR(F42)*3600+MINUTE(F42)*60+SECOND(F42))/$I$3/60),"0")&amp;"."&amp;TEXT(MOD((HOUR(F42)*3600+MINUTE(F42)*60+SECOND(F42))/$I$3,60),"00")&amp;"/km"</f>
        <v>4.15/km</v>
      </c>
      <c r="H42" s="13">
        <f>F42-$F$5</f>
        <v>0.006388888888888888</v>
      </c>
      <c r="I42" s="13">
        <f>F42-INDEX($F$5:$F$184,MATCH(D42,$D$5:$D$184,0))</f>
        <v>0.004155092592592596</v>
      </c>
    </row>
    <row r="43" spans="1:9" ht="15" customHeight="1">
      <c r="A43" s="12">
        <v>39</v>
      </c>
      <c r="B43" s="36" t="s">
        <v>208</v>
      </c>
      <c r="C43" s="36" t="s">
        <v>38</v>
      </c>
      <c r="D43" s="12" t="s">
        <v>191</v>
      </c>
      <c r="E43" s="36" t="s">
        <v>209</v>
      </c>
      <c r="F43" s="37">
        <v>0.0275</v>
      </c>
      <c r="G43" s="12" t="str">
        <f aca="true" t="shared" si="4" ref="G43:G106">TEXT(INT((HOUR(F43)*3600+MINUTE(F43)*60+SECOND(F43))/$I$3/60),"0")&amp;"."&amp;TEXT(MOD((HOUR(F43)*3600+MINUTE(F43)*60+SECOND(F43))/$I$3,60),"00")&amp;"/km"</f>
        <v>4.15/km</v>
      </c>
      <c r="H43" s="13">
        <f aca="true" t="shared" si="5" ref="H43:H106">F43-$F$5</f>
        <v>0.006446759259259256</v>
      </c>
      <c r="I43" s="13">
        <f>F43-INDEX($F$5:$F$184,MATCH(D43,$D$5:$D$184,0))</f>
        <v>0.0012847222222222218</v>
      </c>
    </row>
    <row r="44" spans="1:9" ht="15" customHeight="1">
      <c r="A44" s="12">
        <v>40</v>
      </c>
      <c r="B44" s="36" t="s">
        <v>82</v>
      </c>
      <c r="C44" s="36" t="s">
        <v>34</v>
      </c>
      <c r="D44" s="12" t="s">
        <v>166</v>
      </c>
      <c r="E44" s="36" t="s">
        <v>194</v>
      </c>
      <c r="F44" s="37">
        <v>0.027557870370370368</v>
      </c>
      <c r="G44" s="12" t="str">
        <f t="shared" si="4"/>
        <v>4.16/km</v>
      </c>
      <c r="H44" s="13">
        <f t="shared" si="5"/>
        <v>0.006504629629629624</v>
      </c>
      <c r="I44" s="13">
        <f>F44-INDEX($F$5:$F$184,MATCH(D44,$D$5:$D$184,0))</f>
        <v>0.004490740740740736</v>
      </c>
    </row>
    <row r="45" spans="1:9" ht="15" customHeight="1">
      <c r="A45" s="12">
        <v>41</v>
      </c>
      <c r="B45" s="36" t="s">
        <v>121</v>
      </c>
      <c r="C45" s="36" t="s">
        <v>22</v>
      </c>
      <c r="D45" s="12" t="s">
        <v>191</v>
      </c>
      <c r="E45" s="36" t="s">
        <v>102</v>
      </c>
      <c r="F45" s="37">
        <v>0.02766203703703704</v>
      </c>
      <c r="G45" s="12" t="str">
        <f t="shared" si="4"/>
        <v>4.17/km</v>
      </c>
      <c r="H45" s="13">
        <f t="shared" si="5"/>
        <v>0.006608796296296297</v>
      </c>
      <c r="I45" s="13">
        <f>F45-INDEX($F$5:$F$184,MATCH(D45,$D$5:$D$184,0))</f>
        <v>0.0014467592592592622</v>
      </c>
    </row>
    <row r="46" spans="1:9" ht="15" customHeight="1">
      <c r="A46" s="12">
        <v>42</v>
      </c>
      <c r="B46" s="36" t="s">
        <v>88</v>
      </c>
      <c r="C46" s="36" t="s">
        <v>28</v>
      </c>
      <c r="D46" s="12" t="s">
        <v>172</v>
      </c>
      <c r="E46" s="36" t="s">
        <v>107</v>
      </c>
      <c r="F46" s="37">
        <v>0.027800925925925923</v>
      </c>
      <c r="G46" s="12" t="str">
        <f t="shared" si="4"/>
        <v>4.18/km</v>
      </c>
      <c r="H46" s="13">
        <f t="shared" si="5"/>
        <v>0.0067476851851851795</v>
      </c>
      <c r="I46" s="13">
        <f>F46-INDEX($F$5:$F$184,MATCH(D46,$D$5:$D$184,0))</f>
        <v>0.0036342592592592572</v>
      </c>
    </row>
    <row r="47" spans="1:9" ht="15" customHeight="1">
      <c r="A47" s="12">
        <v>43</v>
      </c>
      <c r="B47" s="36" t="s">
        <v>210</v>
      </c>
      <c r="C47" s="36" t="s">
        <v>211</v>
      </c>
      <c r="D47" s="12" t="s">
        <v>179</v>
      </c>
      <c r="E47" s="36" t="s">
        <v>107</v>
      </c>
      <c r="F47" s="37">
        <v>0.027881944444444445</v>
      </c>
      <c r="G47" s="12" t="str">
        <f t="shared" si="4"/>
        <v>4.19/km</v>
      </c>
      <c r="H47" s="13">
        <f t="shared" si="5"/>
        <v>0.006828703703703701</v>
      </c>
      <c r="I47" s="13">
        <f>F47-INDEX($F$5:$F$184,MATCH(D47,$D$5:$D$184,0))</f>
        <v>0.0033564814814814777</v>
      </c>
    </row>
    <row r="48" spans="1:9" ht="15" customHeight="1">
      <c r="A48" s="12">
        <v>44</v>
      </c>
      <c r="B48" s="36" t="s">
        <v>86</v>
      </c>
      <c r="C48" s="36" t="s">
        <v>29</v>
      </c>
      <c r="D48" s="12" t="s">
        <v>195</v>
      </c>
      <c r="E48" s="36" t="s">
        <v>107</v>
      </c>
      <c r="F48" s="37">
        <v>0.027951388888888887</v>
      </c>
      <c r="G48" s="12" t="str">
        <f t="shared" si="4"/>
        <v>4.20/km</v>
      </c>
      <c r="H48" s="13">
        <f t="shared" si="5"/>
        <v>0.006898148148148143</v>
      </c>
      <c r="I48" s="13">
        <f>F48-INDEX($F$5:$F$184,MATCH(D48,$D$5:$D$184,0))</f>
        <v>0.0012962962962962954</v>
      </c>
    </row>
    <row r="49" spans="1:9" ht="15" customHeight="1">
      <c r="A49" s="12">
        <v>45</v>
      </c>
      <c r="B49" s="36" t="s">
        <v>110</v>
      </c>
      <c r="C49" s="36" t="s">
        <v>91</v>
      </c>
      <c r="D49" s="12" t="s">
        <v>212</v>
      </c>
      <c r="E49" s="36" t="s">
        <v>213</v>
      </c>
      <c r="F49" s="37">
        <v>0.02803240740740741</v>
      </c>
      <c r="G49" s="12" t="str">
        <f t="shared" si="4"/>
        <v>4.20/km</v>
      </c>
      <c r="H49" s="13">
        <f t="shared" si="5"/>
        <v>0.006979166666666665</v>
      </c>
      <c r="I49" s="13">
        <f>F49-INDEX($F$5:$F$184,MATCH(D49,$D$5:$D$184,0))</f>
        <v>0</v>
      </c>
    </row>
    <row r="50" spans="1:9" ht="15" customHeight="1">
      <c r="A50" s="12">
        <v>46</v>
      </c>
      <c r="B50" s="36" t="s">
        <v>214</v>
      </c>
      <c r="C50" s="36" t="s">
        <v>16</v>
      </c>
      <c r="D50" s="12" t="s">
        <v>179</v>
      </c>
      <c r="E50" s="36" t="s">
        <v>215</v>
      </c>
      <c r="F50" s="37">
        <v>0.028078703703703703</v>
      </c>
      <c r="G50" s="12" t="str">
        <f t="shared" si="4"/>
        <v>4.21/km</v>
      </c>
      <c r="H50" s="13">
        <f t="shared" si="5"/>
        <v>0.007025462962962959</v>
      </c>
      <c r="I50" s="13">
        <f>F50-INDEX($F$5:$F$184,MATCH(D50,$D$5:$D$184,0))</f>
        <v>0.0035532407407407353</v>
      </c>
    </row>
    <row r="51" spans="1:9" ht="15" customHeight="1">
      <c r="A51" s="12">
        <v>47</v>
      </c>
      <c r="B51" s="36" t="s">
        <v>124</v>
      </c>
      <c r="C51" s="36" t="s">
        <v>37</v>
      </c>
      <c r="D51" s="12" t="s">
        <v>179</v>
      </c>
      <c r="E51" s="36" t="s">
        <v>102</v>
      </c>
      <c r="F51" s="37">
        <v>0.02836805555555556</v>
      </c>
      <c r="G51" s="12" t="str">
        <f t="shared" si="4"/>
        <v>4.24/km</v>
      </c>
      <c r="H51" s="13">
        <f t="shared" si="5"/>
        <v>0.007314814814814816</v>
      </c>
      <c r="I51" s="13">
        <f>F51-INDEX($F$5:$F$184,MATCH(D51,$D$5:$D$184,0))</f>
        <v>0.003842592592592592</v>
      </c>
    </row>
    <row r="52" spans="1:9" ht="15" customHeight="1">
      <c r="A52" s="12">
        <v>48</v>
      </c>
      <c r="B52" s="36" t="s">
        <v>216</v>
      </c>
      <c r="C52" s="36" t="s">
        <v>31</v>
      </c>
      <c r="D52" s="12" t="s">
        <v>179</v>
      </c>
      <c r="E52" s="36" t="s">
        <v>102</v>
      </c>
      <c r="F52" s="37">
        <v>0.028530092592592593</v>
      </c>
      <c r="G52" s="12" t="str">
        <f t="shared" si="4"/>
        <v>4.25/km</v>
      </c>
      <c r="H52" s="13">
        <f t="shared" si="5"/>
        <v>0.007476851851851849</v>
      </c>
      <c r="I52" s="13">
        <f>F52-INDEX($F$5:$F$184,MATCH(D52,$D$5:$D$184,0))</f>
        <v>0.004004629629629625</v>
      </c>
    </row>
    <row r="53" spans="1:9" ht="15" customHeight="1">
      <c r="A53" s="12">
        <v>49</v>
      </c>
      <c r="B53" s="36" t="s">
        <v>217</v>
      </c>
      <c r="C53" s="36" t="s">
        <v>57</v>
      </c>
      <c r="D53" s="12" t="s">
        <v>179</v>
      </c>
      <c r="E53" s="36" t="s">
        <v>218</v>
      </c>
      <c r="F53" s="37">
        <v>0.028587962962962964</v>
      </c>
      <c r="G53" s="12" t="str">
        <f t="shared" si="4"/>
        <v>4.26/km</v>
      </c>
      <c r="H53" s="13">
        <f t="shared" si="5"/>
        <v>0.00753472222222222</v>
      </c>
      <c r="I53" s="13">
        <f>F53-INDEX($F$5:$F$184,MATCH(D53,$D$5:$D$184,0))</f>
        <v>0.004062499999999997</v>
      </c>
    </row>
    <row r="54" spans="1:9" ht="15" customHeight="1">
      <c r="A54" s="12">
        <v>50</v>
      </c>
      <c r="B54" s="36" t="s">
        <v>130</v>
      </c>
      <c r="C54" s="36" t="s">
        <v>29</v>
      </c>
      <c r="D54" s="12" t="s">
        <v>191</v>
      </c>
      <c r="E54" s="36" t="s">
        <v>81</v>
      </c>
      <c r="F54" s="37">
        <v>0.028692129629629633</v>
      </c>
      <c r="G54" s="12" t="str">
        <f t="shared" si="4"/>
        <v>4.27/km</v>
      </c>
      <c r="H54" s="13">
        <f t="shared" si="5"/>
        <v>0.0076388888888888895</v>
      </c>
      <c r="I54" s="13">
        <f>F54-INDEX($F$5:$F$184,MATCH(D54,$D$5:$D$184,0))</f>
        <v>0.002476851851851855</v>
      </c>
    </row>
    <row r="55" spans="1:9" ht="15" customHeight="1">
      <c r="A55" s="12">
        <v>51</v>
      </c>
      <c r="B55" s="36" t="s">
        <v>219</v>
      </c>
      <c r="C55" s="36" t="s">
        <v>136</v>
      </c>
      <c r="D55" s="12" t="s">
        <v>164</v>
      </c>
      <c r="E55" s="36" t="s">
        <v>94</v>
      </c>
      <c r="F55" s="37">
        <v>0.028773148148148145</v>
      </c>
      <c r="G55" s="12" t="str">
        <f t="shared" si="4"/>
        <v>4.27/km</v>
      </c>
      <c r="H55" s="13">
        <f t="shared" si="5"/>
        <v>0.007719907407407401</v>
      </c>
      <c r="I55" s="13">
        <f>F55-INDEX($F$5:$F$184,MATCH(D55,$D$5:$D$184,0))</f>
        <v>0.007719907407407401</v>
      </c>
    </row>
    <row r="56" spans="1:9" ht="15" customHeight="1">
      <c r="A56" s="12">
        <v>52</v>
      </c>
      <c r="B56" s="36" t="s">
        <v>113</v>
      </c>
      <c r="C56" s="36" t="s">
        <v>85</v>
      </c>
      <c r="D56" s="12" t="s">
        <v>191</v>
      </c>
      <c r="E56" s="36" t="s">
        <v>102</v>
      </c>
      <c r="F56" s="37">
        <v>0.028807870370370373</v>
      </c>
      <c r="G56" s="12" t="str">
        <f t="shared" si="4"/>
        <v>4.28/km</v>
      </c>
      <c r="H56" s="13">
        <f t="shared" si="5"/>
        <v>0.007754629629629629</v>
      </c>
      <c r="I56" s="13">
        <f>F56-INDEX($F$5:$F$184,MATCH(D56,$D$5:$D$184,0))</f>
        <v>0.0025925925925925943</v>
      </c>
    </row>
    <row r="57" spans="1:9" ht="15" customHeight="1">
      <c r="A57" s="12">
        <v>53</v>
      </c>
      <c r="B57" s="36" t="s">
        <v>220</v>
      </c>
      <c r="C57" s="36" t="s">
        <v>67</v>
      </c>
      <c r="D57" s="12" t="s">
        <v>195</v>
      </c>
      <c r="E57" s="36" t="s">
        <v>169</v>
      </c>
      <c r="F57" s="37">
        <v>0.02892361111111111</v>
      </c>
      <c r="G57" s="12" t="str">
        <f t="shared" si="4"/>
        <v>4.29/km</v>
      </c>
      <c r="H57" s="13">
        <f t="shared" si="5"/>
        <v>0.007870370370370364</v>
      </c>
      <c r="I57" s="13">
        <f>F57-INDEX($F$5:$F$184,MATCH(D57,$D$5:$D$184,0))</f>
        <v>0.002268518518518517</v>
      </c>
    </row>
    <row r="58" spans="1:9" ht="15" customHeight="1">
      <c r="A58" s="12">
        <v>54</v>
      </c>
      <c r="B58" s="36" t="s">
        <v>221</v>
      </c>
      <c r="C58" s="36" t="s">
        <v>12</v>
      </c>
      <c r="D58" s="12" t="s">
        <v>179</v>
      </c>
      <c r="E58" s="36" t="s">
        <v>107</v>
      </c>
      <c r="F58" s="37">
        <v>0.028935185185185185</v>
      </c>
      <c r="G58" s="12" t="str">
        <f t="shared" si="4"/>
        <v>4.29/km</v>
      </c>
      <c r="H58" s="13">
        <f t="shared" si="5"/>
        <v>0.007881944444444441</v>
      </c>
      <c r="I58" s="13">
        <f>F58-INDEX($F$5:$F$184,MATCH(D58,$D$5:$D$184,0))</f>
        <v>0.004409722222222218</v>
      </c>
    </row>
    <row r="59" spans="1:9" ht="15" customHeight="1">
      <c r="A59" s="12">
        <v>55</v>
      </c>
      <c r="B59" s="36" t="s">
        <v>222</v>
      </c>
      <c r="C59" s="36" t="s">
        <v>15</v>
      </c>
      <c r="D59" s="12" t="s">
        <v>167</v>
      </c>
      <c r="E59" s="36" t="s">
        <v>169</v>
      </c>
      <c r="F59" s="37">
        <v>0.028935185185185185</v>
      </c>
      <c r="G59" s="12" t="str">
        <f t="shared" si="4"/>
        <v>4.29/km</v>
      </c>
      <c r="H59" s="13">
        <f t="shared" si="5"/>
        <v>0.007881944444444441</v>
      </c>
      <c r="I59" s="13">
        <f>F59-INDEX($F$5:$F$184,MATCH(D59,$D$5:$D$184,0))</f>
        <v>0.005648148148148149</v>
      </c>
    </row>
    <row r="60" spans="1:9" ht="15" customHeight="1">
      <c r="A60" s="12">
        <v>56</v>
      </c>
      <c r="B60" s="36" t="s">
        <v>223</v>
      </c>
      <c r="C60" s="36" t="s">
        <v>48</v>
      </c>
      <c r="D60" s="12" t="s">
        <v>172</v>
      </c>
      <c r="E60" s="36" t="s">
        <v>224</v>
      </c>
      <c r="F60" s="37">
        <v>0.028993055555555553</v>
      </c>
      <c r="G60" s="12" t="str">
        <f t="shared" si="4"/>
        <v>4.29/km</v>
      </c>
      <c r="H60" s="13">
        <f t="shared" si="5"/>
        <v>0.00793981481481481</v>
      </c>
      <c r="I60" s="13">
        <f>F60-INDEX($F$5:$F$184,MATCH(D60,$D$5:$D$184,0))</f>
        <v>0.004826388888888887</v>
      </c>
    </row>
    <row r="61" spans="1:9" ht="15" customHeight="1">
      <c r="A61" s="12">
        <v>57</v>
      </c>
      <c r="B61" s="36" t="s">
        <v>225</v>
      </c>
      <c r="C61" s="36" t="s">
        <v>60</v>
      </c>
      <c r="D61" s="12" t="s">
        <v>226</v>
      </c>
      <c r="E61" s="36" t="s">
        <v>169</v>
      </c>
      <c r="F61" s="37">
        <v>0.029027777777777777</v>
      </c>
      <c r="G61" s="12" t="str">
        <f t="shared" si="4"/>
        <v>4.30/km</v>
      </c>
      <c r="H61" s="13">
        <f t="shared" si="5"/>
        <v>0.007974537037037033</v>
      </c>
      <c r="I61" s="13">
        <f>F61-INDEX($F$5:$F$184,MATCH(D61,$D$5:$D$184,0))</f>
        <v>0</v>
      </c>
    </row>
    <row r="62" spans="1:9" ht="15" customHeight="1">
      <c r="A62" s="12">
        <v>58</v>
      </c>
      <c r="B62" s="36" t="s">
        <v>227</v>
      </c>
      <c r="C62" s="36" t="s">
        <v>53</v>
      </c>
      <c r="D62" s="12" t="s">
        <v>195</v>
      </c>
      <c r="E62" s="36" t="s">
        <v>228</v>
      </c>
      <c r="F62" s="37">
        <v>0.029155092592592594</v>
      </c>
      <c r="G62" s="12" t="str">
        <f t="shared" si="4"/>
        <v>4.31/km</v>
      </c>
      <c r="H62" s="13">
        <f t="shared" si="5"/>
        <v>0.00810185185185185</v>
      </c>
      <c r="I62" s="13">
        <f>F62-INDEX($F$5:$F$184,MATCH(D62,$D$5:$D$184,0))</f>
        <v>0.0025000000000000022</v>
      </c>
    </row>
    <row r="63" spans="1:9" ht="15" customHeight="1">
      <c r="A63" s="12">
        <v>59</v>
      </c>
      <c r="B63" s="36" t="s">
        <v>229</v>
      </c>
      <c r="C63" s="36" t="s">
        <v>230</v>
      </c>
      <c r="D63" s="12" t="s">
        <v>212</v>
      </c>
      <c r="E63" s="36" t="s">
        <v>224</v>
      </c>
      <c r="F63" s="37">
        <v>0.029282407407407406</v>
      </c>
      <c r="G63" s="12" t="str">
        <f t="shared" si="4"/>
        <v>4.32/km</v>
      </c>
      <c r="H63" s="13">
        <f t="shared" si="5"/>
        <v>0.008229166666666662</v>
      </c>
      <c r="I63" s="13">
        <f>F63-INDEX($F$5:$F$184,MATCH(D63,$D$5:$D$184,0))</f>
        <v>0.0012499999999999976</v>
      </c>
    </row>
    <row r="64" spans="1:9" ht="15" customHeight="1">
      <c r="A64" s="12">
        <v>60</v>
      </c>
      <c r="B64" s="36" t="s">
        <v>116</v>
      </c>
      <c r="C64" s="36" t="s">
        <v>117</v>
      </c>
      <c r="D64" s="12" t="s">
        <v>191</v>
      </c>
      <c r="E64" s="36" t="s">
        <v>107</v>
      </c>
      <c r="F64" s="37">
        <v>0.02936342592592592</v>
      </c>
      <c r="G64" s="12" t="str">
        <f t="shared" si="4"/>
        <v>4.33/km</v>
      </c>
      <c r="H64" s="13">
        <f t="shared" si="5"/>
        <v>0.008310185185185177</v>
      </c>
      <c r="I64" s="13">
        <f>F64-INDEX($F$5:$F$184,MATCH(D64,$D$5:$D$184,0))</f>
        <v>0.003148148148148143</v>
      </c>
    </row>
    <row r="65" spans="1:9" ht="15" customHeight="1">
      <c r="A65" s="12">
        <v>61</v>
      </c>
      <c r="B65" s="36" t="s">
        <v>231</v>
      </c>
      <c r="C65" s="36" t="s">
        <v>232</v>
      </c>
      <c r="D65" s="12" t="s">
        <v>164</v>
      </c>
      <c r="E65" s="36" t="s">
        <v>169</v>
      </c>
      <c r="F65" s="37">
        <v>0.029421296296296296</v>
      </c>
      <c r="G65" s="12" t="str">
        <f t="shared" si="4"/>
        <v>4.33/km</v>
      </c>
      <c r="H65" s="13">
        <f t="shared" si="5"/>
        <v>0.008368055555555552</v>
      </c>
      <c r="I65" s="13">
        <f>F65-INDEX($F$5:$F$184,MATCH(D65,$D$5:$D$184,0))</f>
        <v>0.008368055555555552</v>
      </c>
    </row>
    <row r="66" spans="1:9" ht="15" customHeight="1">
      <c r="A66" s="12">
        <v>62</v>
      </c>
      <c r="B66" s="36" t="s">
        <v>120</v>
      </c>
      <c r="C66" s="36" t="s">
        <v>52</v>
      </c>
      <c r="D66" s="12" t="s">
        <v>172</v>
      </c>
      <c r="E66" s="36" t="s">
        <v>233</v>
      </c>
      <c r="F66" s="37">
        <v>0.029456018518518517</v>
      </c>
      <c r="G66" s="12" t="str">
        <f t="shared" si="4"/>
        <v>4.34/km</v>
      </c>
      <c r="H66" s="13">
        <f t="shared" si="5"/>
        <v>0.008402777777777773</v>
      </c>
      <c r="I66" s="13">
        <f>F66-INDEX($F$5:$F$184,MATCH(D66,$D$5:$D$184,0))</f>
        <v>0.005289351851851851</v>
      </c>
    </row>
    <row r="67" spans="1:9" ht="15" customHeight="1">
      <c r="A67" s="12">
        <v>63</v>
      </c>
      <c r="B67" s="36" t="s">
        <v>234</v>
      </c>
      <c r="C67" s="36" t="s">
        <v>17</v>
      </c>
      <c r="D67" s="12" t="s">
        <v>191</v>
      </c>
      <c r="E67" s="36" t="s">
        <v>228</v>
      </c>
      <c r="F67" s="37">
        <v>0.02946759259259259</v>
      </c>
      <c r="G67" s="12" t="str">
        <f t="shared" si="4"/>
        <v>4.34/km</v>
      </c>
      <c r="H67" s="13">
        <f t="shared" si="5"/>
        <v>0.008414351851851846</v>
      </c>
      <c r="I67" s="13">
        <f>F67-INDEX($F$5:$F$184,MATCH(D67,$D$5:$D$184,0))</f>
        <v>0.003252314814814812</v>
      </c>
    </row>
    <row r="68" spans="1:9" ht="15" customHeight="1">
      <c r="A68" s="12">
        <v>64</v>
      </c>
      <c r="B68" s="36" t="s">
        <v>120</v>
      </c>
      <c r="C68" s="36" t="s">
        <v>14</v>
      </c>
      <c r="D68" s="12" t="s">
        <v>191</v>
      </c>
      <c r="E68" s="36" t="s">
        <v>96</v>
      </c>
      <c r="F68" s="37">
        <v>0.029502314814814815</v>
      </c>
      <c r="G68" s="12" t="str">
        <f t="shared" si="4"/>
        <v>4.34/km</v>
      </c>
      <c r="H68" s="13">
        <f t="shared" si="5"/>
        <v>0.00844907407407407</v>
      </c>
      <c r="I68" s="13">
        <f>F68-INDEX($F$5:$F$184,MATCH(D68,$D$5:$D$184,0))</f>
        <v>0.0032870370370370362</v>
      </c>
    </row>
    <row r="69" spans="1:9" ht="15" customHeight="1">
      <c r="A69" s="12">
        <v>65</v>
      </c>
      <c r="B69" s="36" t="s">
        <v>103</v>
      </c>
      <c r="C69" s="36" t="s">
        <v>235</v>
      </c>
      <c r="D69" s="12" t="s">
        <v>236</v>
      </c>
      <c r="E69" s="36" t="s">
        <v>165</v>
      </c>
      <c r="F69" s="37">
        <v>0.02960648148148148</v>
      </c>
      <c r="G69" s="12" t="str">
        <f t="shared" si="4"/>
        <v>4.35/km</v>
      </c>
      <c r="H69" s="13">
        <f t="shared" si="5"/>
        <v>0.008553240740740736</v>
      </c>
      <c r="I69" s="13">
        <f>F69-INDEX($F$5:$F$184,MATCH(D69,$D$5:$D$184,0))</f>
        <v>0</v>
      </c>
    </row>
    <row r="70" spans="1:9" ht="15" customHeight="1">
      <c r="A70" s="12">
        <v>66</v>
      </c>
      <c r="B70" s="36" t="s">
        <v>112</v>
      </c>
      <c r="C70" s="36" t="s">
        <v>39</v>
      </c>
      <c r="D70" s="12" t="s">
        <v>200</v>
      </c>
      <c r="E70" s="36" t="s">
        <v>169</v>
      </c>
      <c r="F70" s="37">
        <v>0.029664351851851855</v>
      </c>
      <c r="G70" s="12" t="str">
        <f t="shared" si="4"/>
        <v>4.36/km</v>
      </c>
      <c r="H70" s="13">
        <f t="shared" si="5"/>
        <v>0.008611111111111111</v>
      </c>
      <c r="I70" s="13">
        <f>F70-INDEX($F$5:$F$184,MATCH(D70,$D$5:$D$184,0))</f>
        <v>0.0027893518518518554</v>
      </c>
    </row>
    <row r="71" spans="1:9" ht="15" customHeight="1">
      <c r="A71" s="12">
        <v>67</v>
      </c>
      <c r="B71" s="36" t="s">
        <v>118</v>
      </c>
      <c r="C71" s="36" t="s">
        <v>25</v>
      </c>
      <c r="D71" s="12" t="s">
        <v>179</v>
      </c>
      <c r="E71" s="36" t="s">
        <v>102</v>
      </c>
      <c r="F71" s="37">
        <v>0.029675925925925925</v>
      </c>
      <c r="G71" s="12" t="str">
        <f t="shared" si="4"/>
        <v>4.36/km</v>
      </c>
      <c r="H71" s="13">
        <f t="shared" si="5"/>
        <v>0.008622685185185181</v>
      </c>
      <c r="I71" s="13">
        <f>F71-INDEX($F$5:$F$184,MATCH(D71,$D$5:$D$184,0))</f>
        <v>0.005150462962962957</v>
      </c>
    </row>
    <row r="72" spans="1:9" ht="15" customHeight="1">
      <c r="A72" s="12">
        <v>68</v>
      </c>
      <c r="B72" s="36" t="s">
        <v>237</v>
      </c>
      <c r="C72" s="36" t="s">
        <v>46</v>
      </c>
      <c r="D72" s="12" t="s">
        <v>195</v>
      </c>
      <c r="E72" s="36" t="s">
        <v>169</v>
      </c>
      <c r="F72" s="37">
        <v>0.02974537037037037</v>
      </c>
      <c r="G72" s="12" t="str">
        <f t="shared" si="4"/>
        <v>4.36/km</v>
      </c>
      <c r="H72" s="13">
        <f t="shared" si="5"/>
        <v>0.008692129629629626</v>
      </c>
      <c r="I72" s="13">
        <f>F72-INDEX($F$5:$F$184,MATCH(D72,$D$5:$D$184,0))</f>
        <v>0.0030902777777777786</v>
      </c>
    </row>
    <row r="73" spans="1:9" ht="15" customHeight="1">
      <c r="A73" s="12">
        <v>69</v>
      </c>
      <c r="B73" s="36" t="s">
        <v>69</v>
      </c>
      <c r="C73" s="36" t="s">
        <v>238</v>
      </c>
      <c r="D73" s="12" t="s">
        <v>199</v>
      </c>
      <c r="E73" s="36" t="s">
        <v>189</v>
      </c>
      <c r="F73" s="37">
        <v>0.02981481481481481</v>
      </c>
      <c r="G73" s="12" t="str">
        <f t="shared" si="4"/>
        <v>4.37/km</v>
      </c>
      <c r="H73" s="13">
        <f t="shared" si="5"/>
        <v>0.008761574074074067</v>
      </c>
      <c r="I73" s="13">
        <f>F73-INDEX($F$5:$F$184,MATCH(D73,$D$5:$D$184,0))</f>
        <v>0.0029976851851851796</v>
      </c>
    </row>
    <row r="74" spans="1:9" ht="15" customHeight="1">
      <c r="A74" s="12">
        <v>70</v>
      </c>
      <c r="B74" s="36" t="s">
        <v>119</v>
      </c>
      <c r="C74" s="36" t="s">
        <v>114</v>
      </c>
      <c r="D74" s="12" t="s">
        <v>172</v>
      </c>
      <c r="E74" s="36" t="s">
        <v>215</v>
      </c>
      <c r="F74" s="37">
        <v>0.029953703703703705</v>
      </c>
      <c r="G74" s="12" t="str">
        <f t="shared" si="4"/>
        <v>4.38/km</v>
      </c>
      <c r="H74" s="13">
        <f t="shared" si="5"/>
        <v>0.00890046296296296</v>
      </c>
      <c r="I74" s="13">
        <f>F74-INDEX($F$5:$F$184,MATCH(D74,$D$5:$D$184,0))</f>
        <v>0.0057870370370370385</v>
      </c>
    </row>
    <row r="75" spans="1:9" ht="15" customHeight="1">
      <c r="A75" s="12">
        <v>71</v>
      </c>
      <c r="B75" s="36" t="s">
        <v>239</v>
      </c>
      <c r="C75" s="36" t="s">
        <v>26</v>
      </c>
      <c r="D75" s="12" t="s">
        <v>172</v>
      </c>
      <c r="E75" s="36" t="s">
        <v>107</v>
      </c>
      <c r="F75" s="37">
        <v>0.030127314814814815</v>
      </c>
      <c r="G75" s="12" t="str">
        <f t="shared" si="4"/>
        <v>4.40/km</v>
      </c>
      <c r="H75" s="13">
        <f t="shared" si="5"/>
        <v>0.009074074074074071</v>
      </c>
      <c r="I75" s="13">
        <f>F75-INDEX($F$5:$F$184,MATCH(D75,$D$5:$D$184,0))</f>
        <v>0.005960648148148149</v>
      </c>
    </row>
    <row r="76" spans="1:9" ht="15" customHeight="1">
      <c r="A76" s="12">
        <v>72</v>
      </c>
      <c r="B76" s="36" t="s">
        <v>240</v>
      </c>
      <c r="C76" s="36" t="s">
        <v>15</v>
      </c>
      <c r="D76" s="12" t="s">
        <v>179</v>
      </c>
      <c r="E76" s="36" t="s">
        <v>169</v>
      </c>
      <c r="F76" s="37">
        <v>0.030208333333333334</v>
      </c>
      <c r="G76" s="12" t="str">
        <f t="shared" si="4"/>
        <v>4.41/km</v>
      </c>
      <c r="H76" s="13">
        <f t="shared" si="5"/>
        <v>0.00915509259259259</v>
      </c>
      <c r="I76" s="13">
        <f>F76-INDEX($F$5:$F$184,MATCH(D76,$D$5:$D$184,0))</f>
        <v>0.005682870370370366</v>
      </c>
    </row>
    <row r="77" spans="1:9" ht="15" customHeight="1">
      <c r="A77" s="12">
        <v>73</v>
      </c>
      <c r="B77" s="36" t="s">
        <v>241</v>
      </c>
      <c r="C77" s="36" t="s">
        <v>162</v>
      </c>
      <c r="D77" s="12" t="s">
        <v>226</v>
      </c>
      <c r="E77" s="36" t="s">
        <v>242</v>
      </c>
      <c r="F77" s="37">
        <v>0.03023148148148148</v>
      </c>
      <c r="G77" s="12" t="str">
        <f t="shared" si="4"/>
        <v>4.41/km</v>
      </c>
      <c r="H77" s="13">
        <f t="shared" si="5"/>
        <v>0.009178240740740737</v>
      </c>
      <c r="I77" s="13">
        <f>F77-INDEX($F$5:$F$184,MATCH(D77,$D$5:$D$184,0))</f>
        <v>0.0012037037037037034</v>
      </c>
    </row>
    <row r="78" spans="1:9" ht="15" customHeight="1">
      <c r="A78" s="12">
        <v>74</v>
      </c>
      <c r="B78" s="36" t="s">
        <v>243</v>
      </c>
      <c r="C78" s="36" t="s">
        <v>73</v>
      </c>
      <c r="D78" s="12" t="s">
        <v>199</v>
      </c>
      <c r="E78" s="36" t="s">
        <v>81</v>
      </c>
      <c r="F78" s="37">
        <v>0.03054398148148148</v>
      </c>
      <c r="G78" s="12" t="str">
        <f t="shared" si="4"/>
        <v>4.44/km</v>
      </c>
      <c r="H78" s="13">
        <f t="shared" si="5"/>
        <v>0.009490740740740737</v>
      </c>
      <c r="I78" s="13">
        <f>F78-INDEX($F$5:$F$184,MATCH(D78,$D$5:$D$184,0))</f>
        <v>0.0037268518518518493</v>
      </c>
    </row>
    <row r="79" spans="1:9" ht="15" customHeight="1">
      <c r="A79" s="12">
        <v>75</v>
      </c>
      <c r="B79" s="36" t="s">
        <v>139</v>
      </c>
      <c r="C79" s="36" t="s">
        <v>20</v>
      </c>
      <c r="D79" s="12" t="s">
        <v>226</v>
      </c>
      <c r="E79" s="36" t="s">
        <v>244</v>
      </c>
      <c r="F79" s="37">
        <v>0.03070601851851852</v>
      </c>
      <c r="G79" s="12" t="str">
        <f t="shared" si="4"/>
        <v>4.45/km</v>
      </c>
      <c r="H79" s="13">
        <f t="shared" si="5"/>
        <v>0.009652777777777777</v>
      </c>
      <c r="I79" s="13">
        <f>F79-INDEX($F$5:$F$184,MATCH(D79,$D$5:$D$184,0))</f>
        <v>0.001678240740740744</v>
      </c>
    </row>
    <row r="80" spans="1:9" ht="15" customHeight="1">
      <c r="A80" s="12">
        <v>76</v>
      </c>
      <c r="B80" s="36" t="s">
        <v>245</v>
      </c>
      <c r="C80" s="36" t="s">
        <v>246</v>
      </c>
      <c r="D80" s="12" t="s">
        <v>179</v>
      </c>
      <c r="E80" s="36" t="s">
        <v>224</v>
      </c>
      <c r="F80" s="37">
        <v>0.03079861111111111</v>
      </c>
      <c r="G80" s="12" t="str">
        <f t="shared" si="4"/>
        <v>4.46/km</v>
      </c>
      <c r="H80" s="13">
        <f t="shared" si="5"/>
        <v>0.009745370370370366</v>
      </c>
      <c r="I80" s="13">
        <f>F80-INDEX($F$5:$F$184,MATCH(D80,$D$5:$D$184,0))</f>
        <v>0.006273148148148142</v>
      </c>
    </row>
    <row r="81" spans="1:9" ht="15" customHeight="1">
      <c r="A81" s="12">
        <v>77</v>
      </c>
      <c r="B81" s="36" t="s">
        <v>247</v>
      </c>
      <c r="C81" s="36" t="s">
        <v>21</v>
      </c>
      <c r="D81" s="12" t="s">
        <v>166</v>
      </c>
      <c r="E81" s="36"/>
      <c r="F81" s="37">
        <v>0.03079861111111111</v>
      </c>
      <c r="G81" s="12" t="str">
        <f t="shared" si="4"/>
        <v>4.46/km</v>
      </c>
      <c r="H81" s="13">
        <f t="shared" si="5"/>
        <v>0.009745370370370366</v>
      </c>
      <c r="I81" s="13">
        <f>F81-INDEX($F$5:$F$184,MATCH(D81,$D$5:$D$184,0))</f>
        <v>0.007731481481481478</v>
      </c>
    </row>
    <row r="82" spans="1:9" ht="15" customHeight="1">
      <c r="A82" s="12">
        <v>78</v>
      </c>
      <c r="B82" s="36" t="s">
        <v>248</v>
      </c>
      <c r="C82" s="36" t="s">
        <v>249</v>
      </c>
      <c r="D82" s="12" t="s">
        <v>199</v>
      </c>
      <c r="E82" s="36" t="s">
        <v>123</v>
      </c>
      <c r="F82" s="37">
        <v>0.030810185185185187</v>
      </c>
      <c r="G82" s="12" t="str">
        <f t="shared" si="4"/>
        <v>4.46/km</v>
      </c>
      <c r="H82" s="13">
        <f t="shared" si="5"/>
        <v>0.009756944444444443</v>
      </c>
      <c r="I82" s="13">
        <f>F82-INDEX($F$5:$F$184,MATCH(D82,$D$5:$D$184,0))</f>
        <v>0.003993055555555555</v>
      </c>
    </row>
    <row r="83" spans="1:9" ht="15" customHeight="1">
      <c r="A83" s="12">
        <v>79</v>
      </c>
      <c r="B83" s="36" t="s">
        <v>125</v>
      </c>
      <c r="C83" s="36" t="s">
        <v>16</v>
      </c>
      <c r="D83" s="12" t="s">
        <v>226</v>
      </c>
      <c r="E83" s="36" t="s">
        <v>126</v>
      </c>
      <c r="F83" s="37">
        <v>0.030833333333333334</v>
      </c>
      <c r="G83" s="12" t="str">
        <f t="shared" si="4"/>
        <v>4.46/km</v>
      </c>
      <c r="H83" s="13">
        <f t="shared" si="5"/>
        <v>0.00978009259259259</v>
      </c>
      <c r="I83" s="13">
        <f>F83-INDEX($F$5:$F$184,MATCH(D83,$D$5:$D$184,0))</f>
        <v>0.0018055555555555568</v>
      </c>
    </row>
    <row r="84" spans="1:9" ht="15" customHeight="1">
      <c r="A84" s="12">
        <v>80</v>
      </c>
      <c r="B84" s="36" t="s">
        <v>250</v>
      </c>
      <c r="C84" s="36" t="s">
        <v>50</v>
      </c>
      <c r="D84" s="12" t="s">
        <v>195</v>
      </c>
      <c r="E84" s="36" t="s">
        <v>107</v>
      </c>
      <c r="F84" s="37">
        <v>0.030833333333333334</v>
      </c>
      <c r="G84" s="12" t="str">
        <f t="shared" si="4"/>
        <v>4.46/km</v>
      </c>
      <c r="H84" s="13">
        <f t="shared" si="5"/>
        <v>0.00978009259259259</v>
      </c>
      <c r="I84" s="13">
        <f>F84-INDEX($F$5:$F$184,MATCH(D84,$D$5:$D$184,0))</f>
        <v>0.004178240740740743</v>
      </c>
    </row>
    <row r="85" spans="1:9" ht="15" customHeight="1">
      <c r="A85" s="12">
        <v>81</v>
      </c>
      <c r="B85" s="36" t="s">
        <v>128</v>
      </c>
      <c r="C85" s="36" t="s">
        <v>21</v>
      </c>
      <c r="D85" s="12" t="s">
        <v>172</v>
      </c>
      <c r="E85" s="36" t="s">
        <v>197</v>
      </c>
      <c r="F85" s="37">
        <v>0.030879629629629632</v>
      </c>
      <c r="G85" s="12" t="str">
        <f t="shared" si="4"/>
        <v>4.47/km</v>
      </c>
      <c r="H85" s="13">
        <f t="shared" si="5"/>
        <v>0.009826388888888888</v>
      </c>
      <c r="I85" s="13">
        <f>F85-INDEX($F$5:$F$184,MATCH(D85,$D$5:$D$184,0))</f>
        <v>0.006712962962962966</v>
      </c>
    </row>
    <row r="86" spans="1:9" ht="15" customHeight="1">
      <c r="A86" s="12">
        <v>82</v>
      </c>
      <c r="B86" s="36" t="s">
        <v>149</v>
      </c>
      <c r="C86" s="36" t="s">
        <v>36</v>
      </c>
      <c r="D86" s="12" t="s">
        <v>251</v>
      </c>
      <c r="E86" s="36" t="s">
        <v>132</v>
      </c>
      <c r="F86" s="37">
        <v>0.031006944444444445</v>
      </c>
      <c r="G86" s="12" t="str">
        <f t="shared" si="4"/>
        <v>4.48/km</v>
      </c>
      <c r="H86" s="13">
        <f t="shared" si="5"/>
        <v>0.0099537037037037</v>
      </c>
      <c r="I86" s="13">
        <f>F86-INDEX($F$5:$F$184,MATCH(D86,$D$5:$D$184,0))</f>
        <v>0</v>
      </c>
    </row>
    <row r="87" spans="1:9" ht="15" customHeight="1">
      <c r="A87" s="12">
        <v>83</v>
      </c>
      <c r="B87" s="36" t="s">
        <v>127</v>
      </c>
      <c r="C87" s="36" t="s">
        <v>79</v>
      </c>
      <c r="D87" s="12" t="s">
        <v>199</v>
      </c>
      <c r="E87" s="36" t="s">
        <v>97</v>
      </c>
      <c r="F87" s="37">
        <v>0.03107638888888889</v>
      </c>
      <c r="G87" s="12" t="str">
        <f t="shared" si="4"/>
        <v>4.49/km</v>
      </c>
      <c r="H87" s="13">
        <f t="shared" si="5"/>
        <v>0.010023148148148146</v>
      </c>
      <c r="I87" s="13">
        <f>F87-INDEX($F$5:$F$184,MATCH(D87,$D$5:$D$184,0))</f>
        <v>0.004259259259259258</v>
      </c>
    </row>
    <row r="88" spans="1:9" ht="15" customHeight="1">
      <c r="A88" s="12">
        <v>84</v>
      </c>
      <c r="B88" s="36" t="s">
        <v>152</v>
      </c>
      <c r="C88" s="36" t="s">
        <v>27</v>
      </c>
      <c r="D88" s="12" t="s">
        <v>179</v>
      </c>
      <c r="E88" s="36" t="s">
        <v>107</v>
      </c>
      <c r="F88" s="37">
        <v>0.03108796296296296</v>
      </c>
      <c r="G88" s="12" t="str">
        <f t="shared" si="4"/>
        <v>4.49/km</v>
      </c>
      <c r="H88" s="13">
        <f t="shared" si="5"/>
        <v>0.010034722222222216</v>
      </c>
      <c r="I88" s="13">
        <f>F88-INDEX($F$5:$F$184,MATCH(D88,$D$5:$D$184,0))</f>
        <v>0.006562499999999992</v>
      </c>
    </row>
    <row r="89" spans="1:9" ht="15" customHeight="1">
      <c r="A89" s="12">
        <v>85</v>
      </c>
      <c r="B89" s="36" t="s">
        <v>252</v>
      </c>
      <c r="C89" s="36" t="s">
        <v>38</v>
      </c>
      <c r="D89" s="12" t="s">
        <v>195</v>
      </c>
      <c r="E89" s="36" t="s">
        <v>253</v>
      </c>
      <c r="F89" s="37">
        <v>0.031342592592592596</v>
      </c>
      <c r="G89" s="12" t="str">
        <f t="shared" si="4"/>
        <v>4.51/km</v>
      </c>
      <c r="H89" s="13">
        <f t="shared" si="5"/>
        <v>0.010289351851851852</v>
      </c>
      <c r="I89" s="13">
        <f>F89-INDEX($F$5:$F$184,MATCH(D89,$D$5:$D$184,0))</f>
        <v>0.004687500000000004</v>
      </c>
    </row>
    <row r="90" spans="1:9" ht="15" customHeight="1">
      <c r="A90" s="12">
        <v>86</v>
      </c>
      <c r="B90" s="36" t="s">
        <v>254</v>
      </c>
      <c r="C90" s="36" t="s">
        <v>33</v>
      </c>
      <c r="D90" s="12" t="s">
        <v>226</v>
      </c>
      <c r="E90" s="36" t="s">
        <v>161</v>
      </c>
      <c r="F90" s="37">
        <v>0.03138888888888889</v>
      </c>
      <c r="G90" s="12" t="str">
        <f t="shared" si="4"/>
        <v>4.52/km</v>
      </c>
      <c r="H90" s="13">
        <f t="shared" si="5"/>
        <v>0.010335648148148146</v>
      </c>
      <c r="I90" s="13">
        <f>F90-INDEX($F$5:$F$184,MATCH(D90,$D$5:$D$184,0))</f>
        <v>0.0023611111111111124</v>
      </c>
    </row>
    <row r="91" spans="1:9" ht="15" customHeight="1">
      <c r="A91" s="12">
        <v>87</v>
      </c>
      <c r="B91" s="36" t="s">
        <v>255</v>
      </c>
      <c r="C91" s="36" t="s">
        <v>37</v>
      </c>
      <c r="D91" s="12" t="s">
        <v>195</v>
      </c>
      <c r="E91" s="36" t="s">
        <v>107</v>
      </c>
      <c r="F91" s="37">
        <v>0.031655092592592596</v>
      </c>
      <c r="G91" s="12" t="str">
        <f t="shared" si="4"/>
        <v>4.54/km</v>
      </c>
      <c r="H91" s="13">
        <f t="shared" si="5"/>
        <v>0.010601851851851852</v>
      </c>
      <c r="I91" s="13">
        <f>F91-INDEX($F$5:$F$184,MATCH(D91,$D$5:$D$184,0))</f>
        <v>0.0050000000000000044</v>
      </c>
    </row>
    <row r="92" spans="1:9" ht="15" customHeight="1">
      <c r="A92" s="12">
        <v>88</v>
      </c>
      <c r="B92" s="36" t="s">
        <v>256</v>
      </c>
      <c r="C92" s="36" t="s">
        <v>50</v>
      </c>
      <c r="D92" s="12" t="s">
        <v>226</v>
      </c>
      <c r="E92" s="36" t="s">
        <v>169</v>
      </c>
      <c r="F92" s="37">
        <v>0.031655092592592596</v>
      </c>
      <c r="G92" s="12" t="str">
        <f t="shared" si="4"/>
        <v>4.54/km</v>
      </c>
      <c r="H92" s="13">
        <f t="shared" si="5"/>
        <v>0.010601851851851852</v>
      </c>
      <c r="I92" s="13">
        <f>F92-INDEX($F$5:$F$184,MATCH(D92,$D$5:$D$184,0))</f>
        <v>0.0026273148148148184</v>
      </c>
    </row>
    <row r="93" spans="1:9" ht="15" customHeight="1">
      <c r="A93" s="12">
        <v>89</v>
      </c>
      <c r="B93" s="36" t="s">
        <v>257</v>
      </c>
      <c r="C93" s="36" t="s">
        <v>24</v>
      </c>
      <c r="D93" s="12" t="s">
        <v>191</v>
      </c>
      <c r="E93" s="36" t="s">
        <v>169</v>
      </c>
      <c r="F93" s="37">
        <v>0.03185185185185185</v>
      </c>
      <c r="G93" s="12" t="str">
        <f t="shared" si="4"/>
        <v>4.56/km</v>
      </c>
      <c r="H93" s="13">
        <f t="shared" si="5"/>
        <v>0.01079861111111111</v>
      </c>
      <c r="I93" s="13">
        <f>F93-INDEX($F$5:$F$184,MATCH(D93,$D$5:$D$184,0))</f>
        <v>0.005636574074074075</v>
      </c>
    </row>
    <row r="94" spans="1:9" ht="15" customHeight="1">
      <c r="A94" s="12">
        <v>90</v>
      </c>
      <c r="B94" s="36" t="s">
        <v>258</v>
      </c>
      <c r="C94" s="36" t="s">
        <v>30</v>
      </c>
      <c r="D94" s="12" t="s">
        <v>179</v>
      </c>
      <c r="E94" s="36" t="s">
        <v>259</v>
      </c>
      <c r="F94" s="37">
        <v>0.03196759259259259</v>
      </c>
      <c r="G94" s="12" t="str">
        <f t="shared" si="4"/>
        <v>4.57/km</v>
      </c>
      <c r="H94" s="13">
        <f t="shared" si="5"/>
        <v>0.010914351851851845</v>
      </c>
      <c r="I94" s="13">
        <f>F94-INDEX($F$5:$F$184,MATCH(D94,$D$5:$D$184,0))</f>
        <v>0.0074421296296296215</v>
      </c>
    </row>
    <row r="95" spans="1:9" ht="15" customHeight="1">
      <c r="A95" s="12">
        <v>91</v>
      </c>
      <c r="B95" s="36" t="s">
        <v>260</v>
      </c>
      <c r="C95" s="36" t="s">
        <v>66</v>
      </c>
      <c r="D95" s="12" t="s">
        <v>251</v>
      </c>
      <c r="E95" s="36" t="s">
        <v>173</v>
      </c>
      <c r="F95" s="37">
        <v>0.03204861111111111</v>
      </c>
      <c r="G95" s="12" t="str">
        <f t="shared" si="4"/>
        <v>4.58/km</v>
      </c>
      <c r="H95" s="13">
        <f t="shared" si="5"/>
        <v>0.010995370370370367</v>
      </c>
      <c r="I95" s="13">
        <f>F95-INDEX($F$5:$F$184,MATCH(D95,$D$5:$D$184,0))</f>
        <v>0.0010416666666666664</v>
      </c>
    </row>
    <row r="96" spans="1:9" ht="15" customHeight="1">
      <c r="A96" s="12">
        <v>92</v>
      </c>
      <c r="B96" s="36" t="s">
        <v>134</v>
      </c>
      <c r="C96" s="36" t="s">
        <v>28</v>
      </c>
      <c r="D96" s="12" t="s">
        <v>179</v>
      </c>
      <c r="E96" s="36" t="s">
        <v>102</v>
      </c>
      <c r="F96" s="37">
        <v>0.03207175925925926</v>
      </c>
      <c r="G96" s="12" t="str">
        <f t="shared" si="4"/>
        <v>4.58/km</v>
      </c>
      <c r="H96" s="13">
        <f t="shared" si="5"/>
        <v>0.011018518518518514</v>
      </c>
      <c r="I96" s="13">
        <f>F96-INDEX($F$5:$F$184,MATCH(D96,$D$5:$D$184,0))</f>
        <v>0.0075462962962962905</v>
      </c>
    </row>
    <row r="97" spans="1:9" ht="15" customHeight="1">
      <c r="A97" s="12">
        <v>93</v>
      </c>
      <c r="B97" s="36" t="s">
        <v>100</v>
      </c>
      <c r="C97" s="36" t="s">
        <v>22</v>
      </c>
      <c r="D97" s="12" t="s">
        <v>179</v>
      </c>
      <c r="E97" s="36" t="s">
        <v>165</v>
      </c>
      <c r="F97" s="37">
        <v>0.03211805555555556</v>
      </c>
      <c r="G97" s="12" t="str">
        <f t="shared" si="4"/>
        <v>4.58/km</v>
      </c>
      <c r="H97" s="13">
        <f t="shared" si="5"/>
        <v>0.011064814814814816</v>
      </c>
      <c r="I97" s="13">
        <f>F97-INDEX($F$5:$F$184,MATCH(D97,$D$5:$D$184,0))</f>
        <v>0.007592592592592592</v>
      </c>
    </row>
    <row r="98" spans="1:9" ht="15" customHeight="1">
      <c r="A98" s="12">
        <v>94</v>
      </c>
      <c r="B98" s="36" t="s">
        <v>155</v>
      </c>
      <c r="C98" s="36" t="s">
        <v>22</v>
      </c>
      <c r="D98" s="12" t="s">
        <v>191</v>
      </c>
      <c r="E98" s="36" t="s">
        <v>169</v>
      </c>
      <c r="F98" s="37">
        <v>0.032326388888888884</v>
      </c>
      <c r="G98" s="12" t="str">
        <f t="shared" si="4"/>
        <v>5.00/km</v>
      </c>
      <c r="H98" s="13">
        <f t="shared" si="5"/>
        <v>0.01127314814814814</v>
      </c>
      <c r="I98" s="13">
        <f>F98-INDEX($F$5:$F$184,MATCH(D98,$D$5:$D$184,0))</f>
        <v>0.006111111111111105</v>
      </c>
    </row>
    <row r="99" spans="1:9" ht="15" customHeight="1">
      <c r="A99" s="12">
        <v>95</v>
      </c>
      <c r="B99" s="36" t="s">
        <v>261</v>
      </c>
      <c r="C99" s="36" t="s">
        <v>37</v>
      </c>
      <c r="D99" s="12" t="s">
        <v>251</v>
      </c>
      <c r="E99" s="36" t="s">
        <v>186</v>
      </c>
      <c r="F99" s="37">
        <v>0.0324537037037037</v>
      </c>
      <c r="G99" s="12" t="str">
        <f t="shared" si="4"/>
        <v>5.02/km</v>
      </c>
      <c r="H99" s="13">
        <f t="shared" si="5"/>
        <v>0.011400462962962956</v>
      </c>
      <c r="I99" s="13">
        <f>F99-INDEX($F$5:$F$184,MATCH(D99,$D$5:$D$184,0))</f>
        <v>0.0014467592592592553</v>
      </c>
    </row>
    <row r="100" spans="1:9" ht="15" customHeight="1">
      <c r="A100" s="12">
        <v>96</v>
      </c>
      <c r="B100" s="36" t="s">
        <v>262</v>
      </c>
      <c r="C100" s="36" t="s">
        <v>34</v>
      </c>
      <c r="D100" s="12" t="s">
        <v>179</v>
      </c>
      <c r="E100" s="36" t="s">
        <v>173</v>
      </c>
      <c r="F100" s="37">
        <v>0.0328125</v>
      </c>
      <c r="G100" s="12" t="str">
        <f t="shared" si="4"/>
        <v>5.05/km</v>
      </c>
      <c r="H100" s="13">
        <f t="shared" si="5"/>
        <v>0.011759259259259257</v>
      </c>
      <c r="I100" s="13">
        <f>F100-INDEX($F$5:$F$184,MATCH(D100,$D$5:$D$184,0))</f>
        <v>0.008287037037037034</v>
      </c>
    </row>
    <row r="101" spans="1:9" ht="15" customHeight="1">
      <c r="A101" s="12">
        <v>97</v>
      </c>
      <c r="B101" s="36" t="s">
        <v>133</v>
      </c>
      <c r="C101" s="36" t="s">
        <v>24</v>
      </c>
      <c r="D101" s="12" t="s">
        <v>179</v>
      </c>
      <c r="E101" s="36" t="s">
        <v>13</v>
      </c>
      <c r="F101" s="37">
        <v>0.03298611111111111</v>
      </c>
      <c r="G101" s="12" t="str">
        <f t="shared" si="4"/>
        <v>5.06/km</v>
      </c>
      <c r="H101" s="13">
        <f t="shared" si="5"/>
        <v>0.011932870370370368</v>
      </c>
      <c r="I101" s="13">
        <f>F101-INDEX($F$5:$F$184,MATCH(D101,$D$5:$D$184,0))</f>
        <v>0.008460648148148144</v>
      </c>
    </row>
    <row r="102" spans="1:9" ht="15" customHeight="1">
      <c r="A102" s="12">
        <v>98</v>
      </c>
      <c r="B102" s="36" t="s">
        <v>263</v>
      </c>
      <c r="C102" s="36" t="s">
        <v>56</v>
      </c>
      <c r="D102" s="12" t="s">
        <v>164</v>
      </c>
      <c r="E102" s="36"/>
      <c r="F102" s="37">
        <v>0.03315972222222222</v>
      </c>
      <c r="G102" s="12" t="str">
        <f t="shared" si="4"/>
        <v>5.08/km</v>
      </c>
      <c r="H102" s="13">
        <f t="shared" si="5"/>
        <v>0.012106481481481478</v>
      </c>
      <c r="I102" s="13">
        <f>F102-INDEX($F$5:$F$184,MATCH(D102,$D$5:$D$184,0))</f>
        <v>0.012106481481481478</v>
      </c>
    </row>
    <row r="103" spans="1:9" ht="15" customHeight="1">
      <c r="A103" s="12">
        <v>99</v>
      </c>
      <c r="B103" s="36" t="s">
        <v>138</v>
      </c>
      <c r="C103" s="36" t="s">
        <v>77</v>
      </c>
      <c r="D103" s="12" t="s">
        <v>200</v>
      </c>
      <c r="E103" s="36" t="s">
        <v>13</v>
      </c>
      <c r="F103" s="37">
        <v>0.033171296296296296</v>
      </c>
      <c r="G103" s="12" t="str">
        <f t="shared" si="4"/>
        <v>5.08/km</v>
      </c>
      <c r="H103" s="13">
        <f t="shared" si="5"/>
        <v>0.012118055555555552</v>
      </c>
      <c r="I103" s="13">
        <f>F103-INDEX($F$5:$F$184,MATCH(D103,$D$5:$D$184,0))</f>
        <v>0.006296296296296296</v>
      </c>
    </row>
    <row r="104" spans="1:9" ht="15" customHeight="1">
      <c r="A104" s="12">
        <v>100</v>
      </c>
      <c r="B104" s="36" t="s">
        <v>264</v>
      </c>
      <c r="C104" s="36" t="s">
        <v>47</v>
      </c>
      <c r="D104" s="12" t="s">
        <v>172</v>
      </c>
      <c r="E104" s="36" t="s">
        <v>97</v>
      </c>
      <c r="F104" s="37">
        <v>0.03319444444444444</v>
      </c>
      <c r="G104" s="12" t="str">
        <f t="shared" si="4"/>
        <v>5.08/km</v>
      </c>
      <c r="H104" s="13">
        <f t="shared" si="5"/>
        <v>0.0121412037037037</v>
      </c>
      <c r="I104" s="13">
        <f>F104-INDEX($F$5:$F$184,MATCH(D104,$D$5:$D$184,0))</f>
        <v>0.009027777777777777</v>
      </c>
    </row>
    <row r="105" spans="1:9" ht="15" customHeight="1">
      <c r="A105" s="12">
        <v>101</v>
      </c>
      <c r="B105" s="36" t="s">
        <v>265</v>
      </c>
      <c r="C105" s="36" t="s">
        <v>266</v>
      </c>
      <c r="D105" s="12" t="s">
        <v>236</v>
      </c>
      <c r="E105" s="36" t="s">
        <v>123</v>
      </c>
      <c r="F105" s="37">
        <v>0.03364583333333333</v>
      </c>
      <c r="G105" s="12" t="str">
        <f t="shared" si="4"/>
        <v>5.13/km</v>
      </c>
      <c r="H105" s="13">
        <f t="shared" si="5"/>
        <v>0.01259259259259259</v>
      </c>
      <c r="I105" s="13">
        <f>F105-INDEX($F$5:$F$184,MATCH(D105,$D$5:$D$184,0))</f>
        <v>0.004039351851851853</v>
      </c>
    </row>
    <row r="106" spans="1:9" ht="15" customHeight="1">
      <c r="A106" s="12">
        <v>102</v>
      </c>
      <c r="B106" s="36" t="s">
        <v>267</v>
      </c>
      <c r="C106" s="36" t="s">
        <v>19</v>
      </c>
      <c r="D106" s="12" t="s">
        <v>226</v>
      </c>
      <c r="E106" s="36" t="s">
        <v>224</v>
      </c>
      <c r="F106" s="37">
        <v>0.03373842592592593</v>
      </c>
      <c r="G106" s="12" t="str">
        <f t="shared" si="4"/>
        <v>5.13/km</v>
      </c>
      <c r="H106" s="13">
        <f t="shared" si="5"/>
        <v>0.012685185185185185</v>
      </c>
      <c r="I106" s="13">
        <f>F106-INDEX($F$5:$F$184,MATCH(D106,$D$5:$D$184,0))</f>
        <v>0.004710648148148151</v>
      </c>
    </row>
    <row r="107" spans="1:9" ht="15" customHeight="1">
      <c r="A107" s="12">
        <v>103</v>
      </c>
      <c r="B107" s="36" t="s">
        <v>89</v>
      </c>
      <c r="C107" s="36" t="s">
        <v>40</v>
      </c>
      <c r="D107" s="12" t="s">
        <v>172</v>
      </c>
      <c r="E107" s="36" t="s">
        <v>197</v>
      </c>
      <c r="F107" s="37">
        <v>0.03387731481481481</v>
      </c>
      <c r="G107" s="12" t="str">
        <f aca="true" t="shared" si="6" ref="G107:G127">TEXT(INT((HOUR(F107)*3600+MINUTE(F107)*60+SECOND(F107))/$I$3/60),"0")&amp;"."&amp;TEXT(MOD((HOUR(F107)*3600+MINUTE(F107)*60+SECOND(F107))/$I$3,60),"00")&amp;"/km"</f>
        <v>5.15/km</v>
      </c>
      <c r="H107" s="13">
        <f aca="true" t="shared" si="7" ref="H107:H127">F107-$F$5</f>
        <v>0.012824074074074068</v>
      </c>
      <c r="I107" s="13">
        <f>F107-INDEX($F$5:$F$184,MATCH(D107,$D$5:$D$184,0))</f>
        <v>0.009710648148148145</v>
      </c>
    </row>
    <row r="108" spans="1:9" ht="15" customHeight="1">
      <c r="A108" s="12">
        <v>104</v>
      </c>
      <c r="B108" s="36" t="s">
        <v>268</v>
      </c>
      <c r="C108" s="36" t="s">
        <v>31</v>
      </c>
      <c r="D108" s="12" t="s">
        <v>195</v>
      </c>
      <c r="E108" s="36" t="s">
        <v>169</v>
      </c>
      <c r="F108" s="37">
        <v>0.033900462962962966</v>
      </c>
      <c r="G108" s="12" t="str">
        <f t="shared" si="6"/>
        <v>5.15/km</v>
      </c>
      <c r="H108" s="13">
        <f t="shared" si="7"/>
        <v>0.012847222222222222</v>
      </c>
      <c r="I108" s="13">
        <f>F108-INDEX($F$5:$F$184,MATCH(D108,$D$5:$D$184,0))</f>
        <v>0.007245370370370374</v>
      </c>
    </row>
    <row r="109" spans="1:9" ht="15" customHeight="1">
      <c r="A109" s="12">
        <v>105</v>
      </c>
      <c r="B109" s="36" t="s">
        <v>88</v>
      </c>
      <c r="C109" s="36" t="s">
        <v>37</v>
      </c>
      <c r="D109" s="12" t="s">
        <v>179</v>
      </c>
      <c r="E109" s="36" t="s">
        <v>107</v>
      </c>
      <c r="F109" s="37">
        <v>0.034039351851851855</v>
      </c>
      <c r="G109" s="12" t="str">
        <f t="shared" si="6"/>
        <v>5.16/km</v>
      </c>
      <c r="H109" s="13">
        <f t="shared" si="7"/>
        <v>0.012986111111111111</v>
      </c>
      <c r="I109" s="13">
        <f>F109-INDEX($F$5:$F$184,MATCH(D109,$D$5:$D$184,0))</f>
        <v>0.009513888888888888</v>
      </c>
    </row>
    <row r="110" spans="1:9" ht="15" customHeight="1">
      <c r="A110" s="12">
        <v>106</v>
      </c>
      <c r="B110" s="36" t="s">
        <v>269</v>
      </c>
      <c r="C110" s="36" t="s">
        <v>131</v>
      </c>
      <c r="D110" s="12" t="s">
        <v>212</v>
      </c>
      <c r="E110" s="36" t="s">
        <v>83</v>
      </c>
      <c r="F110" s="37">
        <v>0.034074074074074076</v>
      </c>
      <c r="G110" s="12" t="str">
        <f t="shared" si="6"/>
        <v>5.17/km</v>
      </c>
      <c r="H110" s="13">
        <f t="shared" si="7"/>
        <v>0.013020833333333332</v>
      </c>
      <c r="I110" s="13">
        <f>F110-INDEX($F$5:$F$184,MATCH(D110,$D$5:$D$184,0))</f>
        <v>0.006041666666666667</v>
      </c>
    </row>
    <row r="111" spans="1:9" ht="15" customHeight="1">
      <c r="A111" s="12">
        <v>107</v>
      </c>
      <c r="B111" s="36" t="s">
        <v>270</v>
      </c>
      <c r="C111" s="36" t="s">
        <v>271</v>
      </c>
      <c r="D111" s="12" t="s">
        <v>199</v>
      </c>
      <c r="E111" s="36" t="s">
        <v>169</v>
      </c>
      <c r="F111" s="37">
        <v>0.03415509259259259</v>
      </c>
      <c r="G111" s="12" t="str">
        <f t="shared" si="6"/>
        <v>5.17/km</v>
      </c>
      <c r="H111" s="13">
        <f t="shared" si="7"/>
        <v>0.013101851851851847</v>
      </c>
      <c r="I111" s="13">
        <f>F111-INDEX($F$5:$F$184,MATCH(D111,$D$5:$D$184,0))</f>
        <v>0.007337962962962959</v>
      </c>
    </row>
    <row r="112" spans="1:9" ht="15" customHeight="1">
      <c r="A112" s="12">
        <v>108</v>
      </c>
      <c r="B112" s="36" t="s">
        <v>90</v>
      </c>
      <c r="C112" s="36" t="s">
        <v>11</v>
      </c>
      <c r="D112" s="12" t="s">
        <v>226</v>
      </c>
      <c r="E112" s="36" t="s">
        <v>224</v>
      </c>
      <c r="F112" s="37">
        <v>0.034212962962962966</v>
      </c>
      <c r="G112" s="12" t="str">
        <f t="shared" si="6"/>
        <v>5.18/km</v>
      </c>
      <c r="H112" s="13">
        <f t="shared" si="7"/>
        <v>0.013159722222222222</v>
      </c>
      <c r="I112" s="13">
        <f>F112-INDEX($F$5:$F$184,MATCH(D112,$D$5:$D$184,0))</f>
        <v>0.0051851851851851885</v>
      </c>
    </row>
    <row r="113" spans="1:9" ht="15" customHeight="1">
      <c r="A113" s="12">
        <v>109</v>
      </c>
      <c r="B113" s="36" t="s">
        <v>272</v>
      </c>
      <c r="C113" s="36" t="s">
        <v>158</v>
      </c>
      <c r="D113" s="12" t="s">
        <v>251</v>
      </c>
      <c r="E113" s="36" t="s">
        <v>169</v>
      </c>
      <c r="F113" s="37">
        <v>0.03434027777777778</v>
      </c>
      <c r="G113" s="12" t="str">
        <f t="shared" si="6"/>
        <v>5.19/km</v>
      </c>
      <c r="H113" s="13">
        <f t="shared" si="7"/>
        <v>0.013287037037037038</v>
      </c>
      <c r="I113" s="13">
        <f>F113-INDEX($F$5:$F$184,MATCH(D113,$D$5:$D$184,0))</f>
        <v>0.0033333333333333375</v>
      </c>
    </row>
    <row r="114" spans="1:9" ht="15" customHeight="1">
      <c r="A114" s="12">
        <v>110</v>
      </c>
      <c r="B114" s="36" t="s">
        <v>273</v>
      </c>
      <c r="C114" s="36" t="s">
        <v>33</v>
      </c>
      <c r="D114" s="12" t="s">
        <v>251</v>
      </c>
      <c r="E114" s="36" t="s">
        <v>274</v>
      </c>
      <c r="F114" s="37">
        <v>0.03446759259259259</v>
      </c>
      <c r="G114" s="12" t="str">
        <f t="shared" si="6"/>
        <v>5.20/km</v>
      </c>
      <c r="H114" s="13">
        <f t="shared" si="7"/>
        <v>0.013414351851851847</v>
      </c>
      <c r="I114" s="13">
        <f>F114-INDEX($F$5:$F$184,MATCH(D114,$D$5:$D$184,0))</f>
        <v>0.0034606481481481467</v>
      </c>
    </row>
    <row r="115" spans="1:9" ht="15" customHeight="1">
      <c r="A115" s="12">
        <v>111</v>
      </c>
      <c r="B115" s="36" t="s">
        <v>275</v>
      </c>
      <c r="C115" s="36" t="s">
        <v>14</v>
      </c>
      <c r="D115" s="12" t="s">
        <v>179</v>
      </c>
      <c r="E115" s="36" t="s">
        <v>126</v>
      </c>
      <c r="F115" s="37">
        <v>0.034479166666666665</v>
      </c>
      <c r="G115" s="12" t="str">
        <f t="shared" si="6"/>
        <v>5.20/km</v>
      </c>
      <c r="H115" s="13">
        <f t="shared" si="7"/>
        <v>0.013425925925925921</v>
      </c>
      <c r="I115" s="13">
        <f>F115-INDEX($F$5:$F$184,MATCH(D115,$D$5:$D$184,0))</f>
        <v>0.009953703703703697</v>
      </c>
    </row>
    <row r="116" spans="1:9" ht="15" customHeight="1">
      <c r="A116" s="12">
        <v>112</v>
      </c>
      <c r="B116" s="36" t="s">
        <v>74</v>
      </c>
      <c r="C116" s="36" t="s">
        <v>46</v>
      </c>
      <c r="D116" s="12" t="s">
        <v>276</v>
      </c>
      <c r="E116" s="36" t="s">
        <v>126</v>
      </c>
      <c r="F116" s="37">
        <v>0.034525462962962966</v>
      </c>
      <c r="G116" s="12" t="str">
        <f t="shared" si="6"/>
        <v>5.21/km</v>
      </c>
      <c r="H116" s="13">
        <f t="shared" si="7"/>
        <v>0.013472222222222222</v>
      </c>
      <c r="I116" s="13">
        <f>F116-INDEX($F$5:$F$184,MATCH(D116,$D$5:$D$184,0))</f>
        <v>0</v>
      </c>
    </row>
    <row r="117" spans="1:9" ht="15" customHeight="1">
      <c r="A117" s="12">
        <v>113</v>
      </c>
      <c r="B117" s="36" t="s">
        <v>277</v>
      </c>
      <c r="C117" s="36" t="s">
        <v>32</v>
      </c>
      <c r="D117" s="12" t="s">
        <v>172</v>
      </c>
      <c r="E117" s="36" t="s">
        <v>102</v>
      </c>
      <c r="F117" s="37">
        <v>0.03467592592592592</v>
      </c>
      <c r="G117" s="12" t="str">
        <f t="shared" si="6"/>
        <v>5.22/km</v>
      </c>
      <c r="H117" s="13">
        <f t="shared" si="7"/>
        <v>0.013622685185185179</v>
      </c>
      <c r="I117" s="13">
        <f>F117-INDEX($F$5:$F$184,MATCH(D117,$D$5:$D$184,0))</f>
        <v>0.010509259259259256</v>
      </c>
    </row>
    <row r="118" spans="1:9" ht="15" customHeight="1">
      <c r="A118" s="12">
        <v>114</v>
      </c>
      <c r="B118" s="36" t="s">
        <v>278</v>
      </c>
      <c r="C118" s="36" t="s">
        <v>279</v>
      </c>
      <c r="D118" s="12" t="s">
        <v>236</v>
      </c>
      <c r="E118" s="36" t="s">
        <v>169</v>
      </c>
      <c r="F118" s="37">
        <v>0.034930555555555555</v>
      </c>
      <c r="G118" s="12" t="str">
        <f t="shared" si="6"/>
        <v>5.25/km</v>
      </c>
      <c r="H118" s="13">
        <f t="shared" si="7"/>
        <v>0.013877314814814811</v>
      </c>
      <c r="I118" s="13">
        <f>F118-INDEX($F$5:$F$184,MATCH(D118,$D$5:$D$184,0))</f>
        <v>0.005324074074074075</v>
      </c>
    </row>
    <row r="119" spans="1:9" ht="15" customHeight="1">
      <c r="A119" s="12">
        <v>115</v>
      </c>
      <c r="B119" s="36" t="s">
        <v>140</v>
      </c>
      <c r="C119" s="36" t="s">
        <v>141</v>
      </c>
      <c r="D119" s="12" t="s">
        <v>236</v>
      </c>
      <c r="E119" s="36" t="s">
        <v>280</v>
      </c>
      <c r="F119" s="37">
        <v>0.035115740740740746</v>
      </c>
      <c r="G119" s="12" t="str">
        <f t="shared" si="6"/>
        <v>5.26/km</v>
      </c>
      <c r="H119" s="13">
        <f t="shared" si="7"/>
        <v>0.014062500000000002</v>
      </c>
      <c r="I119" s="13">
        <f>F119-INDEX($F$5:$F$184,MATCH(D119,$D$5:$D$184,0))</f>
        <v>0.005509259259259266</v>
      </c>
    </row>
    <row r="120" spans="1:9" ht="15" customHeight="1">
      <c r="A120" s="12">
        <v>116</v>
      </c>
      <c r="B120" s="36" t="s">
        <v>75</v>
      </c>
      <c r="C120" s="36" t="s">
        <v>18</v>
      </c>
      <c r="D120" s="12" t="s">
        <v>179</v>
      </c>
      <c r="E120" s="36" t="s">
        <v>94</v>
      </c>
      <c r="F120" s="37">
        <v>0.03539351851851852</v>
      </c>
      <c r="G120" s="12" t="str">
        <f t="shared" si="6"/>
        <v>5.29/km</v>
      </c>
      <c r="H120" s="13">
        <f t="shared" si="7"/>
        <v>0.014340277777777775</v>
      </c>
      <c r="I120" s="13">
        <f>F120-INDEX($F$5:$F$184,MATCH(D120,$D$5:$D$184,0))</f>
        <v>0.010868055555555551</v>
      </c>
    </row>
    <row r="121" spans="1:9" ht="15" customHeight="1">
      <c r="A121" s="12">
        <v>117</v>
      </c>
      <c r="B121" s="36" t="s">
        <v>54</v>
      </c>
      <c r="C121" s="36" t="s">
        <v>16</v>
      </c>
      <c r="D121" s="12" t="s">
        <v>179</v>
      </c>
      <c r="E121" s="36" t="s">
        <v>169</v>
      </c>
      <c r="F121" s="37">
        <v>0.03570601851851852</v>
      </c>
      <c r="G121" s="12" t="str">
        <f t="shared" si="6"/>
        <v>5.32/km</v>
      </c>
      <c r="H121" s="13">
        <f t="shared" si="7"/>
        <v>0.014652777777777775</v>
      </c>
      <c r="I121" s="13">
        <f>F121-INDEX($F$5:$F$184,MATCH(D121,$D$5:$D$184,0))</f>
        <v>0.011180555555555551</v>
      </c>
    </row>
    <row r="122" spans="1:9" ht="15" customHeight="1">
      <c r="A122" s="12">
        <v>118</v>
      </c>
      <c r="B122" s="36" t="s">
        <v>122</v>
      </c>
      <c r="C122" s="36" t="s">
        <v>27</v>
      </c>
      <c r="D122" s="12" t="s">
        <v>166</v>
      </c>
      <c r="E122" s="36" t="s">
        <v>102</v>
      </c>
      <c r="F122" s="37">
        <v>0.03571759259259259</v>
      </c>
      <c r="G122" s="12" t="str">
        <f t="shared" si="6"/>
        <v>5.32/km</v>
      </c>
      <c r="H122" s="13">
        <f t="shared" si="7"/>
        <v>0.014664351851851849</v>
      </c>
      <c r="I122" s="13">
        <f>F122-INDEX($F$5:$F$184,MATCH(D122,$D$5:$D$184,0))</f>
        <v>0.01265046296296296</v>
      </c>
    </row>
    <row r="123" spans="1:9" ht="15" customHeight="1">
      <c r="A123" s="12">
        <v>119</v>
      </c>
      <c r="B123" s="36" t="s">
        <v>281</v>
      </c>
      <c r="C123" s="36" t="s">
        <v>12</v>
      </c>
      <c r="D123" s="12" t="s">
        <v>164</v>
      </c>
      <c r="E123" s="36" t="s">
        <v>169</v>
      </c>
      <c r="F123" s="37">
        <v>0.035729166666666666</v>
      </c>
      <c r="G123" s="12" t="str">
        <f t="shared" si="6"/>
        <v>5.32/km</v>
      </c>
      <c r="H123" s="13">
        <f t="shared" si="7"/>
        <v>0.014675925925925922</v>
      </c>
      <c r="I123" s="13">
        <f>F123-INDEX($F$5:$F$184,MATCH(D123,$D$5:$D$184,0))</f>
        <v>0.014675925925925922</v>
      </c>
    </row>
    <row r="124" spans="1:9" ht="15" customHeight="1">
      <c r="A124" s="12">
        <v>120</v>
      </c>
      <c r="B124" s="36" t="s">
        <v>282</v>
      </c>
      <c r="C124" s="36" t="s">
        <v>37</v>
      </c>
      <c r="D124" s="12" t="s">
        <v>195</v>
      </c>
      <c r="E124" s="36" t="s">
        <v>102</v>
      </c>
      <c r="F124" s="37">
        <v>0.03581018518518519</v>
      </c>
      <c r="G124" s="12" t="str">
        <f t="shared" si="6"/>
        <v>5.33/km</v>
      </c>
      <c r="H124" s="13">
        <f t="shared" si="7"/>
        <v>0.014756944444444444</v>
      </c>
      <c r="I124" s="13">
        <f>F124-INDEX($F$5:$F$184,MATCH(D124,$D$5:$D$184,0))</f>
        <v>0.009155092592592597</v>
      </c>
    </row>
    <row r="125" spans="1:9" ht="15" customHeight="1">
      <c r="A125" s="12">
        <v>121</v>
      </c>
      <c r="B125" s="36" t="s">
        <v>137</v>
      </c>
      <c r="C125" s="36" t="s">
        <v>35</v>
      </c>
      <c r="D125" s="12" t="s">
        <v>179</v>
      </c>
      <c r="E125" s="36" t="s">
        <v>102</v>
      </c>
      <c r="F125" s="37">
        <v>0.035833333333333335</v>
      </c>
      <c r="G125" s="12" t="str">
        <f t="shared" si="6"/>
        <v>5.33/km</v>
      </c>
      <c r="H125" s="13">
        <f t="shared" si="7"/>
        <v>0.014780092592592591</v>
      </c>
      <c r="I125" s="13">
        <f>F125-INDEX($F$5:$F$184,MATCH(D125,$D$5:$D$184,0))</f>
        <v>0.011307870370370367</v>
      </c>
    </row>
    <row r="126" spans="1:9" ht="15" customHeight="1">
      <c r="A126" s="12">
        <v>122</v>
      </c>
      <c r="B126" s="36" t="s">
        <v>142</v>
      </c>
      <c r="C126" s="36" t="s">
        <v>59</v>
      </c>
      <c r="D126" s="12" t="s">
        <v>199</v>
      </c>
      <c r="E126" s="36" t="s">
        <v>126</v>
      </c>
      <c r="F126" s="37">
        <v>0.036238425925925924</v>
      </c>
      <c r="G126" s="12" t="str">
        <f t="shared" si="6"/>
        <v>5.37/km</v>
      </c>
      <c r="H126" s="13">
        <f t="shared" si="7"/>
        <v>0.01518518518518518</v>
      </c>
      <c r="I126" s="13">
        <f>F126-INDEX($F$5:$F$184,MATCH(D126,$D$5:$D$184,0))</f>
        <v>0.009421296296296292</v>
      </c>
    </row>
    <row r="127" spans="1:9" ht="15" customHeight="1">
      <c r="A127" s="12">
        <v>123</v>
      </c>
      <c r="B127" s="36" t="s">
        <v>283</v>
      </c>
      <c r="C127" s="36" t="s">
        <v>160</v>
      </c>
      <c r="D127" s="12" t="s">
        <v>195</v>
      </c>
      <c r="E127" s="36" t="s">
        <v>284</v>
      </c>
      <c r="F127" s="37">
        <v>0.0364699074074074</v>
      </c>
      <c r="G127" s="12" t="str">
        <f t="shared" si="6"/>
        <v>5.39/km</v>
      </c>
      <c r="H127" s="13">
        <f t="shared" si="7"/>
        <v>0.015416666666666658</v>
      </c>
      <c r="I127" s="13">
        <f>F127-INDEX($F$5:$F$184,MATCH(D127,$D$5:$D$184,0))</f>
        <v>0.009814814814814811</v>
      </c>
    </row>
    <row r="128" spans="1:9" ht="15" customHeight="1">
      <c r="A128" s="12">
        <v>124</v>
      </c>
      <c r="B128" s="36" t="s">
        <v>285</v>
      </c>
      <c r="C128" s="36" t="s">
        <v>43</v>
      </c>
      <c r="D128" s="12" t="s">
        <v>226</v>
      </c>
      <c r="E128" s="36" t="s">
        <v>183</v>
      </c>
      <c r="F128" s="37">
        <v>0.037638888888888895</v>
      </c>
      <c r="G128" s="12" t="str">
        <f aca="true" t="shared" si="8" ref="G128:G142">TEXT(INT((HOUR(F128)*3600+MINUTE(F128)*60+SECOND(F128))/$I$3/60),"0")&amp;"."&amp;TEXT(MOD((HOUR(F128)*3600+MINUTE(F128)*60+SECOND(F128))/$I$3,60),"00")&amp;"/km"</f>
        <v>5.50/km</v>
      </c>
      <c r="H128" s="13">
        <f aca="true" t="shared" si="9" ref="H128:H142">F128-$F$5</f>
        <v>0.01658564814814815</v>
      </c>
      <c r="I128" s="13">
        <f aca="true" t="shared" si="10" ref="I128:I142">F128-INDEX($F$5:$F$184,MATCH(D128,$D$5:$D$184,0))</f>
        <v>0.008611111111111118</v>
      </c>
    </row>
    <row r="129" spans="1:9" ht="15" customHeight="1">
      <c r="A129" s="12">
        <v>125</v>
      </c>
      <c r="B129" s="36" t="s">
        <v>143</v>
      </c>
      <c r="C129" s="36" t="s">
        <v>144</v>
      </c>
      <c r="D129" s="12" t="s">
        <v>212</v>
      </c>
      <c r="E129" s="36" t="s">
        <v>107</v>
      </c>
      <c r="F129" s="37">
        <v>0.03782407407407407</v>
      </c>
      <c r="G129" s="12" t="str">
        <f t="shared" si="8"/>
        <v>5.51/km</v>
      </c>
      <c r="H129" s="13">
        <f t="shared" si="9"/>
        <v>0.01677083333333333</v>
      </c>
      <c r="I129" s="13">
        <f t="shared" si="10"/>
        <v>0.009791666666666664</v>
      </c>
    </row>
    <row r="130" spans="1:9" ht="15" customHeight="1">
      <c r="A130" s="12">
        <v>126</v>
      </c>
      <c r="B130" s="36" t="s">
        <v>151</v>
      </c>
      <c r="C130" s="36" t="s">
        <v>68</v>
      </c>
      <c r="D130" s="12" t="s">
        <v>236</v>
      </c>
      <c r="E130" s="36" t="s">
        <v>107</v>
      </c>
      <c r="F130" s="37">
        <v>0.038182870370370374</v>
      </c>
      <c r="G130" s="12" t="str">
        <f t="shared" si="8"/>
        <v>5.55/km</v>
      </c>
      <c r="H130" s="13">
        <f t="shared" si="9"/>
        <v>0.01712962962962963</v>
      </c>
      <c r="I130" s="13">
        <f t="shared" si="10"/>
        <v>0.008576388888888894</v>
      </c>
    </row>
    <row r="131" spans="1:9" ht="15" customHeight="1">
      <c r="A131" s="12">
        <v>127</v>
      </c>
      <c r="B131" s="36" t="s">
        <v>145</v>
      </c>
      <c r="C131" s="36" t="s">
        <v>68</v>
      </c>
      <c r="D131" s="12" t="s">
        <v>200</v>
      </c>
      <c r="E131" s="36" t="s">
        <v>169</v>
      </c>
      <c r="F131" s="37">
        <v>0.039594907407407405</v>
      </c>
      <c r="G131" s="12" t="str">
        <f t="shared" si="8"/>
        <v>6.08/km</v>
      </c>
      <c r="H131" s="13">
        <f t="shared" si="9"/>
        <v>0.01854166666666666</v>
      </c>
      <c r="I131" s="13">
        <f t="shared" si="10"/>
        <v>0.012719907407407405</v>
      </c>
    </row>
    <row r="132" spans="1:9" ht="15" customHeight="1">
      <c r="A132" s="12">
        <v>128</v>
      </c>
      <c r="B132" s="36" t="s">
        <v>286</v>
      </c>
      <c r="C132" s="36" t="s">
        <v>235</v>
      </c>
      <c r="D132" s="12" t="s">
        <v>236</v>
      </c>
      <c r="E132" s="36" t="s">
        <v>242</v>
      </c>
      <c r="F132" s="37">
        <v>0.04071759259259259</v>
      </c>
      <c r="G132" s="12" t="str">
        <f t="shared" si="8"/>
        <v>6.18/km</v>
      </c>
      <c r="H132" s="13">
        <f t="shared" si="9"/>
        <v>0.019664351851851846</v>
      </c>
      <c r="I132" s="13">
        <f t="shared" si="10"/>
        <v>0.01111111111111111</v>
      </c>
    </row>
    <row r="133" spans="1:9" ht="15" customHeight="1">
      <c r="A133" s="12">
        <v>129</v>
      </c>
      <c r="B133" s="36" t="s">
        <v>78</v>
      </c>
      <c r="C133" s="36" t="s">
        <v>158</v>
      </c>
      <c r="D133" s="12" t="s">
        <v>251</v>
      </c>
      <c r="E133" s="36" t="s">
        <v>287</v>
      </c>
      <c r="F133" s="37">
        <v>0.04097222222222222</v>
      </c>
      <c r="G133" s="12" t="str">
        <f t="shared" si="8"/>
        <v>6.21/km</v>
      </c>
      <c r="H133" s="13">
        <f t="shared" si="9"/>
        <v>0.01991898148148148</v>
      </c>
      <c r="I133" s="13">
        <f t="shared" si="10"/>
        <v>0.009965277777777778</v>
      </c>
    </row>
    <row r="134" spans="1:9" ht="15" customHeight="1">
      <c r="A134" s="12">
        <v>130</v>
      </c>
      <c r="B134" s="36" t="s">
        <v>288</v>
      </c>
      <c r="C134" s="36" t="s">
        <v>80</v>
      </c>
      <c r="D134" s="12" t="s">
        <v>276</v>
      </c>
      <c r="E134" s="36" t="s">
        <v>159</v>
      </c>
      <c r="F134" s="37">
        <v>0.04137731481481482</v>
      </c>
      <c r="G134" s="12" t="str">
        <f t="shared" si="8"/>
        <v>6.24/km</v>
      </c>
      <c r="H134" s="13">
        <f t="shared" si="9"/>
        <v>0.020324074074074074</v>
      </c>
      <c r="I134" s="13">
        <f t="shared" si="10"/>
        <v>0.006851851851851852</v>
      </c>
    </row>
    <row r="135" spans="1:9" ht="15" customHeight="1">
      <c r="A135" s="12">
        <v>131</v>
      </c>
      <c r="B135" s="36" t="s">
        <v>289</v>
      </c>
      <c r="C135" s="36" t="s">
        <v>290</v>
      </c>
      <c r="D135" s="12" t="s">
        <v>251</v>
      </c>
      <c r="E135" s="36" t="s">
        <v>287</v>
      </c>
      <c r="F135" s="37">
        <v>0.04190972222222222</v>
      </c>
      <c r="G135" s="12" t="str">
        <f t="shared" si="8"/>
        <v>6.29/km</v>
      </c>
      <c r="H135" s="13">
        <f t="shared" si="9"/>
        <v>0.02085648148148148</v>
      </c>
      <c r="I135" s="13">
        <f t="shared" si="10"/>
        <v>0.010902777777777779</v>
      </c>
    </row>
    <row r="136" spans="1:9" ht="15" customHeight="1">
      <c r="A136" s="12">
        <v>132</v>
      </c>
      <c r="B136" s="36" t="s">
        <v>115</v>
      </c>
      <c r="C136" s="36" t="s">
        <v>148</v>
      </c>
      <c r="D136" s="12" t="s">
        <v>212</v>
      </c>
      <c r="E136" s="36" t="s">
        <v>224</v>
      </c>
      <c r="F136" s="37">
        <v>0.04196759259259259</v>
      </c>
      <c r="G136" s="12" t="str">
        <f t="shared" si="8"/>
        <v>6.30/km</v>
      </c>
      <c r="H136" s="13">
        <f t="shared" si="9"/>
        <v>0.020914351851851847</v>
      </c>
      <c r="I136" s="13">
        <f t="shared" si="10"/>
        <v>0.013935185185185182</v>
      </c>
    </row>
    <row r="137" spans="1:9" ht="15" customHeight="1">
      <c r="A137" s="12">
        <v>133</v>
      </c>
      <c r="B137" s="36" t="s">
        <v>291</v>
      </c>
      <c r="C137" s="36" t="s">
        <v>49</v>
      </c>
      <c r="D137" s="12" t="s">
        <v>191</v>
      </c>
      <c r="E137" s="36" t="s">
        <v>224</v>
      </c>
      <c r="F137" s="37">
        <v>0.04197916666666667</v>
      </c>
      <c r="G137" s="12" t="str">
        <f t="shared" si="8"/>
        <v>6.30/km</v>
      </c>
      <c r="H137" s="13">
        <f t="shared" si="9"/>
        <v>0.020925925925925928</v>
      </c>
      <c r="I137" s="13">
        <f t="shared" si="10"/>
        <v>0.015763888888888893</v>
      </c>
    </row>
    <row r="138" spans="1:9" ht="15" customHeight="1">
      <c r="A138" s="12">
        <v>134</v>
      </c>
      <c r="B138" s="36" t="s">
        <v>146</v>
      </c>
      <c r="C138" s="36" t="s">
        <v>147</v>
      </c>
      <c r="D138" s="12" t="s">
        <v>212</v>
      </c>
      <c r="E138" s="36" t="s">
        <v>169</v>
      </c>
      <c r="F138" s="37">
        <v>0.04289351851851852</v>
      </c>
      <c r="G138" s="12" t="str">
        <f t="shared" si="8"/>
        <v>6.38/km</v>
      </c>
      <c r="H138" s="13">
        <f t="shared" si="9"/>
        <v>0.021840277777777774</v>
      </c>
      <c r="I138" s="13">
        <f t="shared" si="10"/>
        <v>0.01486111111111111</v>
      </c>
    </row>
    <row r="139" spans="1:9" ht="15" customHeight="1">
      <c r="A139" s="12">
        <v>135</v>
      </c>
      <c r="B139" s="36" t="s">
        <v>292</v>
      </c>
      <c r="C139" s="36" t="s">
        <v>20</v>
      </c>
      <c r="D139" s="12" t="s">
        <v>276</v>
      </c>
      <c r="E139" s="36" t="s">
        <v>293</v>
      </c>
      <c r="F139" s="37">
        <v>0.04290509259259259</v>
      </c>
      <c r="G139" s="12" t="str">
        <f t="shared" si="8"/>
        <v>6.39/km</v>
      </c>
      <c r="H139" s="13">
        <f t="shared" si="9"/>
        <v>0.021851851851851848</v>
      </c>
      <c r="I139" s="13">
        <f t="shared" si="10"/>
        <v>0.008379629629629626</v>
      </c>
    </row>
    <row r="140" spans="1:9" ht="15" customHeight="1">
      <c r="A140" s="12">
        <v>136</v>
      </c>
      <c r="B140" s="36" t="s">
        <v>62</v>
      </c>
      <c r="C140" s="36" t="s">
        <v>39</v>
      </c>
      <c r="D140" s="12" t="s">
        <v>199</v>
      </c>
      <c r="E140" s="36" t="s">
        <v>94</v>
      </c>
      <c r="F140" s="37">
        <v>0.04491898148148148</v>
      </c>
      <c r="G140" s="12" t="str">
        <f t="shared" si="8"/>
        <v>6.57/km</v>
      </c>
      <c r="H140" s="13">
        <f t="shared" si="9"/>
        <v>0.02386574074074074</v>
      </c>
      <c r="I140" s="13">
        <f t="shared" si="10"/>
        <v>0.01810185185185185</v>
      </c>
    </row>
    <row r="141" spans="1:9" ht="15" customHeight="1">
      <c r="A141" s="12">
        <v>137</v>
      </c>
      <c r="B141" s="36" t="s">
        <v>294</v>
      </c>
      <c r="C141" s="36" t="s">
        <v>64</v>
      </c>
      <c r="D141" s="12" t="s">
        <v>251</v>
      </c>
      <c r="E141" s="36" t="s">
        <v>224</v>
      </c>
      <c r="F141" s="37">
        <v>0.04493055555555556</v>
      </c>
      <c r="G141" s="12" t="str">
        <f t="shared" si="8"/>
        <v>6.57/km</v>
      </c>
      <c r="H141" s="13">
        <f t="shared" si="9"/>
        <v>0.023877314814814813</v>
      </c>
      <c r="I141" s="13">
        <f t="shared" si="10"/>
        <v>0.013923611111111112</v>
      </c>
    </row>
    <row r="142" spans="1:9" ht="15" customHeight="1">
      <c r="A142" s="19">
        <v>138</v>
      </c>
      <c r="B142" s="38" t="s">
        <v>295</v>
      </c>
      <c r="C142" s="38" t="s">
        <v>27</v>
      </c>
      <c r="D142" s="19" t="s">
        <v>276</v>
      </c>
      <c r="E142" s="38" t="s">
        <v>296</v>
      </c>
      <c r="F142" s="39">
        <v>0.04748842592592593</v>
      </c>
      <c r="G142" s="19" t="str">
        <f t="shared" si="8"/>
        <v>7.21/km</v>
      </c>
      <c r="H142" s="20">
        <f t="shared" si="9"/>
        <v>0.026435185185185183</v>
      </c>
      <c r="I142" s="20">
        <f t="shared" si="10"/>
        <v>0.01296296296296296</v>
      </c>
    </row>
  </sheetData>
  <sheetProtection/>
  <autoFilter ref="A4:I1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Maratonina del Marrone</v>
      </c>
      <c r="B1" s="31"/>
      <c r="C1" s="32"/>
    </row>
    <row r="2" spans="1:3" ht="24" customHeight="1">
      <c r="A2" s="28" t="str">
        <f>Individuale!A2</f>
        <v>15ª edizione</v>
      </c>
      <c r="B2" s="28"/>
      <c r="C2" s="28"/>
    </row>
    <row r="3" spans="1:3" ht="24" customHeight="1">
      <c r="A3" s="33" t="str">
        <f>Individuale!A3</f>
        <v>Latera (VT) Italia - Domenica 30/10/2016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169</v>
      </c>
      <c r="C5" s="40">
        <v>20</v>
      </c>
    </row>
    <row r="6" spans="1:3" ht="15" customHeight="1">
      <c r="A6" s="21">
        <v>2</v>
      </c>
      <c r="B6" s="22" t="s">
        <v>107</v>
      </c>
      <c r="C6" s="41">
        <v>15</v>
      </c>
    </row>
    <row r="7" spans="1:3" ht="15" customHeight="1">
      <c r="A7" s="21">
        <v>3</v>
      </c>
      <c r="B7" s="22" t="s">
        <v>102</v>
      </c>
      <c r="C7" s="41">
        <v>13</v>
      </c>
    </row>
    <row r="8" spans="1:3" ht="15" customHeight="1">
      <c r="A8" s="21">
        <v>4</v>
      </c>
      <c r="B8" s="22" t="s">
        <v>224</v>
      </c>
      <c r="C8" s="41">
        <v>8</v>
      </c>
    </row>
    <row r="9" spans="1:3" ht="15" customHeight="1">
      <c r="A9" s="21">
        <v>5</v>
      </c>
      <c r="B9" s="22" t="s">
        <v>165</v>
      </c>
      <c r="C9" s="41">
        <v>7</v>
      </c>
    </row>
    <row r="10" spans="1:3" ht="15" customHeight="1">
      <c r="A10" s="21">
        <v>6</v>
      </c>
      <c r="B10" s="22" t="s">
        <v>94</v>
      </c>
      <c r="C10" s="41">
        <v>5</v>
      </c>
    </row>
    <row r="11" spans="1:3" ht="15" customHeight="1">
      <c r="A11" s="21">
        <v>7</v>
      </c>
      <c r="B11" s="22" t="s">
        <v>97</v>
      </c>
      <c r="C11" s="41">
        <v>4</v>
      </c>
    </row>
    <row r="12" spans="1:3" ht="15" customHeight="1">
      <c r="A12" s="21">
        <v>8</v>
      </c>
      <c r="B12" s="22" t="s">
        <v>126</v>
      </c>
      <c r="C12" s="41">
        <v>4</v>
      </c>
    </row>
    <row r="13" spans="1:3" ht="15" customHeight="1">
      <c r="A13" s="21">
        <v>9</v>
      </c>
      <c r="B13" s="22" t="s">
        <v>183</v>
      </c>
      <c r="C13" s="41">
        <v>4</v>
      </c>
    </row>
    <row r="14" spans="1:3" ht="15" customHeight="1">
      <c r="A14" s="21">
        <v>10</v>
      </c>
      <c r="B14" s="22" t="s">
        <v>173</v>
      </c>
      <c r="C14" s="41">
        <v>4</v>
      </c>
    </row>
    <row r="15" spans="1:3" ht="15" customHeight="1">
      <c r="A15" s="21">
        <v>11</v>
      </c>
      <c r="B15" s="22" t="s">
        <v>96</v>
      </c>
      <c r="C15" s="41">
        <v>3</v>
      </c>
    </row>
    <row r="16" spans="1:3" ht="15" customHeight="1">
      <c r="A16" s="21">
        <v>12</v>
      </c>
      <c r="B16" s="22" t="s">
        <v>197</v>
      </c>
      <c r="C16" s="41">
        <v>3</v>
      </c>
    </row>
    <row r="17" spans="1:3" ht="15" customHeight="1">
      <c r="A17" s="21">
        <v>13</v>
      </c>
      <c r="B17" s="22" t="s">
        <v>297</v>
      </c>
      <c r="C17" s="41">
        <v>2</v>
      </c>
    </row>
    <row r="18" spans="1:3" ht="15" customHeight="1">
      <c r="A18" s="21">
        <v>14</v>
      </c>
      <c r="B18" s="22" t="s">
        <v>228</v>
      </c>
      <c r="C18" s="41">
        <v>2</v>
      </c>
    </row>
    <row r="19" spans="1:3" ht="15" customHeight="1">
      <c r="A19" s="21">
        <v>15</v>
      </c>
      <c r="B19" s="22" t="s">
        <v>123</v>
      </c>
      <c r="C19" s="41">
        <v>2</v>
      </c>
    </row>
    <row r="20" spans="1:3" ht="15" customHeight="1">
      <c r="A20" s="21">
        <v>16</v>
      </c>
      <c r="B20" s="22" t="s">
        <v>194</v>
      </c>
      <c r="C20" s="41">
        <v>2</v>
      </c>
    </row>
    <row r="21" spans="1:3" ht="15" customHeight="1">
      <c r="A21" s="21">
        <v>17</v>
      </c>
      <c r="B21" s="22" t="s">
        <v>189</v>
      </c>
      <c r="C21" s="41">
        <v>2</v>
      </c>
    </row>
    <row r="22" spans="1:3" ht="15" customHeight="1">
      <c r="A22" s="21">
        <v>18</v>
      </c>
      <c r="B22" s="22" t="s">
        <v>287</v>
      </c>
      <c r="C22" s="41">
        <v>2</v>
      </c>
    </row>
    <row r="23" spans="1:3" ht="15" customHeight="1">
      <c r="A23" s="21">
        <v>19</v>
      </c>
      <c r="B23" s="22" t="s">
        <v>186</v>
      </c>
      <c r="C23" s="41">
        <v>2</v>
      </c>
    </row>
    <row r="24" spans="1:3" ht="15" customHeight="1">
      <c r="A24" s="21">
        <v>20</v>
      </c>
      <c r="B24" s="22" t="s">
        <v>13</v>
      </c>
      <c r="C24" s="41">
        <v>2</v>
      </c>
    </row>
    <row r="25" spans="1:3" ht="15" customHeight="1">
      <c r="A25" s="21">
        <v>21</v>
      </c>
      <c r="B25" s="22" t="s">
        <v>81</v>
      </c>
      <c r="C25" s="41">
        <v>2</v>
      </c>
    </row>
    <row r="26" spans="1:3" ht="15" customHeight="1">
      <c r="A26" s="21">
        <v>22</v>
      </c>
      <c r="B26" s="22" t="s">
        <v>242</v>
      </c>
      <c r="C26" s="41">
        <v>2</v>
      </c>
    </row>
    <row r="27" spans="1:3" ht="15" customHeight="1">
      <c r="A27" s="21">
        <v>23</v>
      </c>
      <c r="B27" s="22" t="s">
        <v>215</v>
      </c>
      <c r="C27" s="41">
        <v>2</v>
      </c>
    </row>
    <row r="28" spans="1:3" ht="15" customHeight="1">
      <c r="A28" s="21">
        <v>24</v>
      </c>
      <c r="B28" s="22" t="s">
        <v>180</v>
      </c>
      <c r="C28" s="41">
        <v>2</v>
      </c>
    </row>
    <row r="29" spans="1:3" ht="15" customHeight="1">
      <c r="A29" s="21">
        <v>25</v>
      </c>
      <c r="B29" s="22" t="s">
        <v>132</v>
      </c>
      <c r="C29" s="41">
        <v>2</v>
      </c>
    </row>
    <row r="30" spans="1:3" ht="15" customHeight="1">
      <c r="A30" s="21">
        <v>26</v>
      </c>
      <c r="B30" s="22" t="s">
        <v>233</v>
      </c>
      <c r="C30" s="41">
        <v>1</v>
      </c>
    </row>
    <row r="31" spans="1:3" ht="15" customHeight="1">
      <c r="A31" s="21">
        <v>27</v>
      </c>
      <c r="B31" s="22" t="s">
        <v>296</v>
      </c>
      <c r="C31" s="41">
        <v>1</v>
      </c>
    </row>
    <row r="32" spans="1:3" ht="15" customHeight="1">
      <c r="A32" s="21">
        <v>28</v>
      </c>
      <c r="B32" s="22" t="s">
        <v>206</v>
      </c>
      <c r="C32" s="41">
        <v>1</v>
      </c>
    </row>
    <row r="33" spans="1:3" ht="15" customHeight="1">
      <c r="A33" s="21">
        <v>29</v>
      </c>
      <c r="B33" s="22" t="s">
        <v>175</v>
      </c>
      <c r="C33" s="41">
        <v>1</v>
      </c>
    </row>
    <row r="34" spans="1:3" ht="15" customHeight="1">
      <c r="A34" s="21">
        <v>30</v>
      </c>
      <c r="B34" s="22" t="s">
        <v>213</v>
      </c>
      <c r="C34" s="41">
        <v>1</v>
      </c>
    </row>
    <row r="35" spans="1:3" ht="15" customHeight="1">
      <c r="A35" s="21">
        <v>31</v>
      </c>
      <c r="B35" s="22" t="s">
        <v>280</v>
      </c>
      <c r="C35" s="41">
        <v>1</v>
      </c>
    </row>
    <row r="36" spans="1:3" ht="15" customHeight="1">
      <c r="A36" s="21">
        <v>32</v>
      </c>
      <c r="B36" s="22" t="s">
        <v>293</v>
      </c>
      <c r="C36" s="41">
        <v>1</v>
      </c>
    </row>
    <row r="37" spans="1:3" ht="15" customHeight="1">
      <c r="A37" s="21">
        <v>33</v>
      </c>
      <c r="B37" s="22" t="s">
        <v>209</v>
      </c>
      <c r="C37" s="41">
        <v>1</v>
      </c>
    </row>
    <row r="38" spans="1:3" ht="15" customHeight="1">
      <c r="A38" s="21">
        <v>34</v>
      </c>
      <c r="B38" s="22" t="s">
        <v>202</v>
      </c>
      <c r="C38" s="41">
        <v>1</v>
      </c>
    </row>
    <row r="39" spans="1:3" ht="15" customHeight="1">
      <c r="A39" s="21">
        <v>35</v>
      </c>
      <c r="B39" s="22" t="s">
        <v>99</v>
      </c>
      <c r="C39" s="41">
        <v>1</v>
      </c>
    </row>
    <row r="40" spans="1:3" ht="15" customHeight="1">
      <c r="A40" s="21">
        <v>36</v>
      </c>
      <c r="B40" s="22" t="s">
        <v>274</v>
      </c>
      <c r="C40" s="41">
        <v>1</v>
      </c>
    </row>
    <row r="41" spans="1:3" ht="15" customHeight="1">
      <c r="A41" s="21">
        <v>37</v>
      </c>
      <c r="B41" s="22" t="s">
        <v>159</v>
      </c>
      <c r="C41" s="41">
        <v>1</v>
      </c>
    </row>
    <row r="42" spans="1:3" ht="15" customHeight="1">
      <c r="A42" s="21">
        <v>38</v>
      </c>
      <c r="B42" s="22" t="s">
        <v>185</v>
      </c>
      <c r="C42" s="41">
        <v>1</v>
      </c>
    </row>
    <row r="43" spans="1:3" ht="15" customHeight="1">
      <c r="A43" s="21">
        <v>39</v>
      </c>
      <c r="B43" s="22" t="s">
        <v>284</v>
      </c>
      <c r="C43" s="41">
        <v>1</v>
      </c>
    </row>
    <row r="44" spans="1:3" ht="15" customHeight="1">
      <c r="A44" s="21">
        <v>40</v>
      </c>
      <c r="B44" s="22" t="s">
        <v>259</v>
      </c>
      <c r="C44" s="41">
        <v>1</v>
      </c>
    </row>
    <row r="45" spans="1:3" ht="15" customHeight="1">
      <c r="A45" s="21">
        <v>41</v>
      </c>
      <c r="B45" s="22" t="s">
        <v>253</v>
      </c>
      <c r="C45" s="41">
        <v>1</v>
      </c>
    </row>
    <row r="46" spans="1:3" ht="15" customHeight="1">
      <c r="A46" s="21">
        <v>42</v>
      </c>
      <c r="B46" s="22" t="s">
        <v>161</v>
      </c>
      <c r="C46" s="41">
        <v>1</v>
      </c>
    </row>
    <row r="47" spans="1:3" ht="15" customHeight="1">
      <c r="A47" s="21">
        <v>43</v>
      </c>
      <c r="B47" s="22" t="s">
        <v>218</v>
      </c>
      <c r="C47" s="41">
        <v>1</v>
      </c>
    </row>
    <row r="48" spans="1:3" ht="15" customHeight="1">
      <c r="A48" s="21">
        <v>44</v>
      </c>
      <c r="B48" s="22" t="s">
        <v>170</v>
      </c>
      <c r="C48" s="41">
        <v>1</v>
      </c>
    </row>
    <row r="49" spans="1:3" ht="15" customHeight="1">
      <c r="A49" s="21">
        <v>45</v>
      </c>
      <c r="B49" s="22" t="s">
        <v>83</v>
      </c>
      <c r="C49" s="41">
        <v>1</v>
      </c>
    </row>
    <row r="50" spans="1:3" ht="15" customHeight="1">
      <c r="A50" s="21">
        <v>46</v>
      </c>
      <c r="B50" s="22" t="s">
        <v>168</v>
      </c>
      <c r="C50" s="41">
        <v>1</v>
      </c>
    </row>
    <row r="51" spans="1:3" ht="15" customHeight="1">
      <c r="A51" s="23">
        <v>47</v>
      </c>
      <c r="B51" s="24" t="s">
        <v>244</v>
      </c>
      <c r="C51" s="42">
        <v>1</v>
      </c>
    </row>
    <row r="52" ht="12.75">
      <c r="C52" s="2">
        <f>SUM(C5:C51)</f>
        <v>138</v>
      </c>
    </row>
  </sheetData>
  <sheetProtection/>
  <autoFilter ref="A4:C4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2016-10-31T20:51:02Z</dcterms:modified>
  <cp:category/>
  <cp:version/>
  <cp:contentType/>
  <cp:contentStatus/>
</cp:coreProperties>
</file>