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'Individuale'!$A$3:$I$47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<sst xmlns="http://schemas.openxmlformats.org/spreadsheetml/2006/main" count="253" uniqueCount="162">
  <si>
    <t>GABRIELLI</t>
  </si>
  <si>
    <t>ELISA</t>
  </si>
  <si>
    <t>TIZIANA</t>
  </si>
  <si>
    <t>GEREMIA</t>
  </si>
  <si>
    <t>FILALI</t>
  </si>
  <si>
    <t>TAYEB</t>
  </si>
  <si>
    <t>S/M</t>
  </si>
  <si>
    <t>0.32.43</t>
  </si>
  <si>
    <t>MAAROUF</t>
  </si>
  <si>
    <t>ABDERRAHIM</t>
  </si>
  <si>
    <t>RCF - RUNNING CLUB FUTURA</t>
  </si>
  <si>
    <t>0.34.36</t>
  </si>
  <si>
    <t>CALCATERRA</t>
  </si>
  <si>
    <t>0.35.38</t>
  </si>
  <si>
    <t>BUCCILLI</t>
  </si>
  <si>
    <t>ASD SORA RUNNERS CLUB</t>
  </si>
  <si>
    <t>0.36.01</t>
  </si>
  <si>
    <t>0.38.35</t>
  </si>
  <si>
    <t>MATTACOLA</t>
  </si>
  <si>
    <t>POD. FISIOSPORT</t>
  </si>
  <si>
    <t>0.39.37</t>
  </si>
  <si>
    <t>VENAFRO</t>
  </si>
  <si>
    <t>0.39.52</t>
  </si>
  <si>
    <t>TERSIGNI</t>
  </si>
  <si>
    <t>ATTILIO</t>
  </si>
  <si>
    <t>0.40.45</t>
  </si>
  <si>
    <t>TOMAO</t>
  </si>
  <si>
    <t>A.S.D. POLI GOLFO FORMIA</t>
  </si>
  <si>
    <t>0.41.19</t>
  </si>
  <si>
    <t>TOMEI</t>
  </si>
  <si>
    <t>ATL. CASTELLO SORA</t>
  </si>
  <si>
    <t>0.42.12</t>
  </si>
  <si>
    <t>MASTRACCO</t>
  </si>
  <si>
    <t>ATL. ALATRI 2001 I CICLOPI</t>
  </si>
  <si>
    <t>0.42.57</t>
  </si>
  <si>
    <t>NARDONE</t>
  </si>
  <si>
    <t>AM</t>
  </si>
  <si>
    <t>APROCIS RUNNERS TEAM</t>
  </si>
  <si>
    <t>0.43.08</t>
  </si>
  <si>
    <t>0.43.18</t>
  </si>
  <si>
    <t>IZZI</t>
  </si>
  <si>
    <t>AGOSTINO</t>
  </si>
  <si>
    <t>POLSINELLI</t>
  </si>
  <si>
    <t>0.43.41</t>
  </si>
  <si>
    <t>0.43.52</t>
  </si>
  <si>
    <t>CORREALE</t>
  </si>
  <si>
    <t>VERONICA</t>
  </si>
  <si>
    <t>S/F</t>
  </si>
  <si>
    <t>A.S. ROMA - CUS ATLETICA</t>
  </si>
  <si>
    <t>0.44.06</t>
  </si>
  <si>
    <t>MIZZONI</t>
  </si>
  <si>
    <t>ATL. FROSINONE</t>
  </si>
  <si>
    <t>0.44.16</t>
  </si>
  <si>
    <t>0.45.09</t>
  </si>
  <si>
    <t>ATL. VAL TAVO - UISP</t>
  </si>
  <si>
    <t>0.45.27</t>
  </si>
  <si>
    <t>PALLAGROSI</t>
  </si>
  <si>
    <t>ALIGHIERO</t>
  </si>
  <si>
    <t>PODISTICA DEI FIORI</t>
  </si>
  <si>
    <t>0.45.37</t>
  </si>
  <si>
    <t>0.46.29</t>
  </si>
  <si>
    <t>COCULO</t>
  </si>
  <si>
    <t>COLLEFERRO ATLETICA</t>
  </si>
  <si>
    <t>0.46.41</t>
  </si>
  <si>
    <t>BRIZZI</t>
  </si>
  <si>
    <t>POD. ORO FANTASY</t>
  </si>
  <si>
    <t>0.46.56</t>
  </si>
  <si>
    <t>D'AMBROGIO</t>
  </si>
  <si>
    <t>0.47.09</t>
  </si>
  <si>
    <t>BIFERA</t>
  </si>
  <si>
    <t>0.47.41</t>
  </si>
  <si>
    <t>PARRAVANO</t>
  </si>
  <si>
    <t>LORETO</t>
  </si>
  <si>
    <t>0.48.06</t>
  </si>
  <si>
    <t>0.48.17</t>
  </si>
  <si>
    <t>LUCARELLI</t>
  </si>
  <si>
    <t>UISP ANNA BABY RUNNER CIVIT</t>
  </si>
  <si>
    <t>0.49.00</t>
  </si>
  <si>
    <t>ZACCARDELLI</t>
  </si>
  <si>
    <t>P/M</t>
  </si>
  <si>
    <t>0.49.51</t>
  </si>
  <si>
    <t>CAMPOLI</t>
  </si>
  <si>
    <t>QUIRINO</t>
  </si>
  <si>
    <t>0.50.00</t>
  </si>
  <si>
    <t>0.50.15</t>
  </si>
  <si>
    <t>0.50.22</t>
  </si>
  <si>
    <t>VIRGINILLO</t>
  </si>
  <si>
    <t>ATLETICA AGNONE</t>
  </si>
  <si>
    <t>0.50.27</t>
  </si>
  <si>
    <t>MELIDEO</t>
  </si>
  <si>
    <t>0.50.45</t>
  </si>
  <si>
    <t>BONAVENIA</t>
  </si>
  <si>
    <t>0.53.01</t>
  </si>
  <si>
    <t>0.53.02</t>
  </si>
  <si>
    <t>ZEPPIERI</t>
  </si>
  <si>
    <t>PAESANO</t>
  </si>
  <si>
    <t>JEAN PHILIPPE</t>
  </si>
  <si>
    <t>0.53.44</t>
  </si>
  <si>
    <t>LALLI</t>
  </si>
  <si>
    <t>0.53.47</t>
  </si>
  <si>
    <t>SCALA</t>
  </si>
  <si>
    <t>0.54.06</t>
  </si>
  <si>
    <t>0.54.40</t>
  </si>
  <si>
    <t>FABRIZI</t>
  </si>
  <si>
    <t>0.55.53</t>
  </si>
  <si>
    <t>ANNA FELICITA</t>
  </si>
  <si>
    <t>1.03.42</t>
  </si>
  <si>
    <r>
      <t xml:space="preserve">La Corsa del Lacerno </t>
    </r>
    <r>
      <rPr>
        <i/>
        <sz val="18"/>
        <rFont val="Arial"/>
        <family val="2"/>
      </rPr>
      <t>1ª edizione</t>
    </r>
  </si>
  <si>
    <t>Sora (FR) Italia - Domenica 04/07/2010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</si>
  <si>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</si>
  <si>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</si>
  <si>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</si>
  <si>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</si>
  <si>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</si>
  <si>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</si>
  <si>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</si>
  <si>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</si>
  <si>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</si>
  <si>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</si>
  <si>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</si>
  <si>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</si>
  <si>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GIOVANNI</t>
  </si>
  <si>
    <t>GIUSEPPE</t>
  </si>
  <si>
    <t>DE SANTIS</t>
  </si>
  <si>
    <t>FRANCO</t>
  </si>
  <si>
    <t>PAOLO</t>
  </si>
  <si>
    <t>MASSIMO</t>
  </si>
  <si>
    <t>ALBERTO</t>
  </si>
  <si>
    <t>STEFANO</t>
  </si>
  <si>
    <t>ROBERTO</t>
  </si>
  <si>
    <t>NICOLA</t>
  </si>
  <si>
    <t>LUCA</t>
  </si>
  <si>
    <t>MARCO</t>
  </si>
  <si>
    <t>MICHELE</t>
  </si>
  <si>
    <t>ANGELO</t>
  </si>
  <si>
    <t>GIORGIO</t>
  </si>
  <si>
    <t>LATINA RUNNERS</t>
  </si>
  <si>
    <t>ACSI CAMPIDOGLIO PALATINO</t>
  </si>
  <si>
    <t>MM45</t>
  </si>
  <si>
    <t>MM35</t>
  </si>
  <si>
    <t>MATTEO</t>
  </si>
  <si>
    <t>VENDITTI</t>
  </si>
  <si>
    <t>MM40</t>
  </si>
  <si>
    <t>MM50</t>
  </si>
  <si>
    <t>S.S. LAZIO ATL.</t>
  </si>
  <si>
    <t>MM60</t>
  </si>
  <si>
    <t>MF35</t>
  </si>
  <si>
    <t>FELICE</t>
  </si>
  <si>
    <t>MF45</t>
  </si>
  <si>
    <t>VITALE</t>
  </si>
  <si>
    <t>MM55</t>
  </si>
  <si>
    <t>ROMEO</t>
  </si>
  <si>
    <t>MM65</t>
  </si>
  <si>
    <t>ROMANO</t>
  </si>
  <si>
    <t>EUGENIO</t>
  </si>
  <si>
    <t>VALTER</t>
  </si>
  <si>
    <t>DOMENICO</t>
  </si>
  <si>
    <t>REA</t>
  </si>
  <si>
    <t>PARISI</t>
  </si>
  <si>
    <t>FIORINI</t>
  </si>
  <si>
    <t>CARMINE</t>
  </si>
  <si>
    <t>ENZO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</si>
</sst>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33" t="s">
        <v>107</v>
      </c>
      <c r="B1" s="33"/>
      <c r="C1" s="33"/>
      <c r="D1" s="33"/>
      <c r="E1" s="33"/>
      <c r="F1" s="33"/>
      <c r="G1" s="34"/>
      <c r="H1" s="34"/>
      <c r="I1" s="34"/>
    </row>
    <row r="2" spans="1:9" ht="24.75" customHeight="1" thickBot="1">
      <c r="A2" s="35" t="s">
        <v>108</v>
      </c>
      <c r="B2" s="36"/>
      <c r="C2" s="36"/>
      <c r="D2" s="36"/>
      <c r="E2" s="36"/>
      <c r="F2" s="36"/>
      <c r="G2" s="37"/>
      <c r="H2" s="5" t="s">
        <v>109</v>
      </c>
      <c r="I2" s="6">
        <v>9.5</v>
      </c>
    </row>
    <row r="3" spans="1:9" ht="37.5" customHeight="1" thickBot="1">
      <c r="A3" s="14" t="s">
        <v>110</v>
      </c>
      <c r="B3" s="7" t="s">
        <v>111</v>
      </c>
      <c r="C3" s="8" t="s">
        <v>112</v>
      </c>
      <c r="D3" s="8" t="s">
        <v>113</v>
      </c>
      <c r="E3" s="9" t="s">
        <v>114</v>
      </c>
      <c r="F3" s="10" t="s">
        <v>115</v>
      </c>
      <c r="G3" s="10" t="s">
        <v>116</v>
      </c>
      <c r="H3" s="10" t="s">
        <v>117</v>
      </c>
      <c r="I3" s="11" t="s">
        <v>118</v>
      </c>
    </row>
    <row r="4" spans="1:9" s="1" customFormat="1" ht="15" customHeight="1">
      <c r="A4" s="30">
        <v>1</v>
      </c>
      <c r="B4" s="44" t="s">
        <v>4</v>
      </c>
      <c r="C4" s="44" t="s">
        <v>5</v>
      </c>
      <c r="D4" s="45" t="s">
        <v>6</v>
      </c>
      <c r="E4" s="44" t="s">
        <v>137</v>
      </c>
      <c r="F4" s="45" t="s">
        <v>7</v>
      </c>
      <c r="G4" s="15" t="str">
        <f aca="true" t="shared" si="0" ref="G4:G47">TEXT(INT((HOUR(F4)*3600+MINUTE(F4)*60+SECOND(F4))/$I$2/60),"0")&amp;"."&amp;TEXT(MOD((HOUR(F4)*3600+MINUTE(F4)*60+SECOND(F4))/$I$2,60),"00")&amp;"/km"</f>
        <v>3.27/km</v>
      </c>
      <c r="H4" s="16">
        <f aca="true" t="shared" si="1" ref="H4:H31">F4-$F$4</f>
        <v>0</v>
      </c>
      <c r="I4" s="16">
        <f>F4-INDEX($F$4:$F$1020,MATCH(D4,$D$4:$D$1020,0))</f>
        <v>0</v>
      </c>
    </row>
    <row r="5" spans="1:9" s="1" customFormat="1" ht="15" customHeight="1">
      <c r="A5" s="31">
        <v>2</v>
      </c>
      <c r="B5" s="46" t="s">
        <v>8</v>
      </c>
      <c r="C5" s="46" t="s">
        <v>9</v>
      </c>
      <c r="D5" s="47" t="s">
        <v>6</v>
      </c>
      <c r="E5" s="46" t="s">
        <v>10</v>
      </c>
      <c r="F5" s="47" t="s">
        <v>11</v>
      </c>
      <c r="G5" s="17" t="str">
        <f t="shared" si="0"/>
        <v>3.39/km</v>
      </c>
      <c r="H5" s="18">
        <f t="shared" si="1"/>
        <v>0.0013078703703703655</v>
      </c>
      <c r="I5" s="18">
        <f>F5-INDEX($F$4:$F$1020,MATCH(D5,$D$4:$D$1020,0))</f>
        <v>0.0013078703703703655</v>
      </c>
    </row>
    <row r="6" spans="1:9" s="1" customFormat="1" ht="15" customHeight="1">
      <c r="A6" s="31">
        <v>3</v>
      </c>
      <c r="B6" s="46" t="s">
        <v>12</v>
      </c>
      <c r="C6" s="46" t="s">
        <v>135</v>
      </c>
      <c r="D6" s="47" t="s">
        <v>6</v>
      </c>
      <c r="E6" s="46" t="s">
        <v>10</v>
      </c>
      <c r="F6" s="47" t="s">
        <v>13</v>
      </c>
      <c r="G6" s="17" t="str">
        <f t="shared" si="0"/>
        <v>3.45/km</v>
      </c>
      <c r="H6" s="18">
        <f t="shared" si="1"/>
        <v>0.0020254629629629615</v>
      </c>
      <c r="I6" s="18">
        <f>F6-INDEX($F$4:$F$1020,MATCH(D6,$D$4:$D$1020,0))</f>
        <v>0.0020254629629629615</v>
      </c>
    </row>
    <row r="7" spans="1:9" s="1" customFormat="1" ht="15" customHeight="1">
      <c r="A7" s="31">
        <v>4</v>
      </c>
      <c r="B7" s="46" t="s">
        <v>14</v>
      </c>
      <c r="C7" s="46" t="s">
        <v>160</v>
      </c>
      <c r="D7" s="47" t="s">
        <v>6</v>
      </c>
      <c r="E7" s="46" t="s">
        <v>15</v>
      </c>
      <c r="F7" s="47" t="s">
        <v>16</v>
      </c>
      <c r="G7" s="17" t="str">
        <f t="shared" si="0"/>
        <v>3.47/km</v>
      </c>
      <c r="H7" s="18">
        <f t="shared" si="1"/>
        <v>0.002291666666666664</v>
      </c>
      <c r="I7" s="18">
        <f>F7-INDEX($F$4:$F$1020,MATCH(D7,$D$4:$D$1020,0))</f>
        <v>0.002291666666666664</v>
      </c>
    </row>
    <row r="8" spans="1:9" s="1" customFormat="1" ht="15" customHeight="1">
      <c r="A8" s="31">
        <v>5</v>
      </c>
      <c r="B8" s="46" t="s">
        <v>141</v>
      </c>
      <c r="C8" s="46" t="s">
        <v>151</v>
      </c>
      <c r="D8" s="47" t="s">
        <v>142</v>
      </c>
      <c r="E8" s="46" t="s">
        <v>136</v>
      </c>
      <c r="F8" s="47" t="s">
        <v>17</v>
      </c>
      <c r="G8" s="17" t="str">
        <f t="shared" si="0"/>
        <v>4.04/km</v>
      </c>
      <c r="H8" s="18">
        <f t="shared" si="1"/>
        <v>0.004074074074074074</v>
      </c>
      <c r="I8" s="18">
        <f>F8-INDEX($F$4:$F$1020,MATCH(D8,$D$4:$D$1020,0))</f>
        <v>0</v>
      </c>
    </row>
    <row r="9" spans="1:9" s="1" customFormat="1" ht="15" customHeight="1">
      <c r="A9" s="31">
        <v>6</v>
      </c>
      <c r="B9" s="46" t="s">
        <v>18</v>
      </c>
      <c r="C9" s="46" t="s">
        <v>121</v>
      </c>
      <c r="D9" s="47" t="s">
        <v>138</v>
      </c>
      <c r="E9" s="46" t="s">
        <v>19</v>
      </c>
      <c r="F9" s="47" t="s">
        <v>20</v>
      </c>
      <c r="G9" s="17" t="str">
        <f t="shared" si="0"/>
        <v>4.10/km</v>
      </c>
      <c r="H9" s="18">
        <f t="shared" si="1"/>
        <v>0.004791666666666663</v>
      </c>
      <c r="I9" s="18">
        <f>F9-INDEX($F$4:$F$1020,MATCH(D9,$D$4:$D$1020,0))</f>
        <v>0</v>
      </c>
    </row>
    <row r="10" spans="1:9" s="1" customFormat="1" ht="15" customHeight="1">
      <c r="A10" s="31">
        <v>7</v>
      </c>
      <c r="B10" s="46" t="s">
        <v>21</v>
      </c>
      <c r="C10" s="46" t="s">
        <v>129</v>
      </c>
      <c r="D10" s="47" t="s">
        <v>142</v>
      </c>
      <c r="E10" s="46" t="s">
        <v>15</v>
      </c>
      <c r="F10" s="47" t="s">
        <v>22</v>
      </c>
      <c r="G10" s="17" t="str">
        <f t="shared" si="0"/>
        <v>4.12/km</v>
      </c>
      <c r="H10" s="18">
        <f t="shared" si="1"/>
        <v>0.004965277777777777</v>
      </c>
      <c r="I10" s="18">
        <f>F10-INDEX($F$4:$F$1020,MATCH(D10,$D$4:$D$1020,0))</f>
        <v>0.0008912037037037031</v>
      </c>
    </row>
    <row r="11" spans="1:9" s="1" customFormat="1" ht="15" customHeight="1">
      <c r="A11" s="31">
        <v>8</v>
      </c>
      <c r="B11" s="46" t="s">
        <v>23</v>
      </c>
      <c r="C11" s="46" t="s">
        <v>24</v>
      </c>
      <c r="D11" s="47" t="s">
        <v>142</v>
      </c>
      <c r="E11" s="46" t="s">
        <v>144</v>
      </c>
      <c r="F11" s="47" t="s">
        <v>25</v>
      </c>
      <c r="G11" s="17" t="str">
        <f t="shared" si="0"/>
        <v>4.17/km</v>
      </c>
      <c r="H11" s="18">
        <f t="shared" si="1"/>
        <v>0.0055787037037037</v>
      </c>
      <c r="I11" s="18">
        <f>F11-INDEX($F$4:$F$1020,MATCH(D11,$D$4:$D$1020,0))</f>
        <v>0.0015046296296296266</v>
      </c>
    </row>
    <row r="12" spans="1:9" s="1" customFormat="1" ht="15" customHeight="1">
      <c r="A12" s="31">
        <v>9</v>
      </c>
      <c r="B12" s="46" t="s">
        <v>26</v>
      </c>
      <c r="C12" s="46" t="s">
        <v>133</v>
      </c>
      <c r="D12" s="47" t="s">
        <v>138</v>
      </c>
      <c r="E12" s="46" t="s">
        <v>27</v>
      </c>
      <c r="F12" s="47" t="s">
        <v>28</v>
      </c>
      <c r="G12" s="17" t="str">
        <f t="shared" si="0"/>
        <v>4.21/km</v>
      </c>
      <c r="H12" s="18">
        <f t="shared" si="1"/>
        <v>0.0059722222222222225</v>
      </c>
      <c r="I12" s="18">
        <f>F12-INDEX($F$4:$F$1020,MATCH(D12,$D$4:$D$1020,0))</f>
        <v>0.0011805555555555597</v>
      </c>
    </row>
    <row r="13" spans="1:9" s="1" customFormat="1" ht="15" customHeight="1">
      <c r="A13" s="31">
        <v>10</v>
      </c>
      <c r="B13" s="46" t="s">
        <v>29</v>
      </c>
      <c r="C13" s="46" t="s">
        <v>131</v>
      </c>
      <c r="D13" s="47" t="s">
        <v>139</v>
      </c>
      <c r="E13" s="46" t="s">
        <v>30</v>
      </c>
      <c r="F13" s="47" t="s">
        <v>31</v>
      </c>
      <c r="G13" s="17" t="str">
        <f t="shared" si="0"/>
        <v>4.27/km</v>
      </c>
      <c r="H13" s="18">
        <f t="shared" si="1"/>
        <v>0.006585648148148146</v>
      </c>
      <c r="I13" s="18">
        <f>F13-INDEX($F$4:$F$1020,MATCH(D13,$D$4:$D$1020,0))</f>
        <v>0</v>
      </c>
    </row>
    <row r="14" spans="1:9" s="1" customFormat="1" ht="15" customHeight="1">
      <c r="A14" s="31">
        <v>11</v>
      </c>
      <c r="B14" s="46" t="s">
        <v>32</v>
      </c>
      <c r="C14" s="46" t="s">
        <v>134</v>
      </c>
      <c r="D14" s="47" t="s">
        <v>138</v>
      </c>
      <c r="E14" s="46" t="s">
        <v>33</v>
      </c>
      <c r="F14" s="47" t="s">
        <v>34</v>
      </c>
      <c r="G14" s="17" t="str">
        <f t="shared" si="0"/>
        <v>4.31/km</v>
      </c>
      <c r="H14" s="18">
        <f t="shared" si="1"/>
        <v>0.007106481481481481</v>
      </c>
      <c r="I14" s="18">
        <f>F14-INDEX($F$4:$F$1020,MATCH(D14,$D$4:$D$1020,0))</f>
        <v>0.002314814814814818</v>
      </c>
    </row>
    <row r="15" spans="1:9" s="1" customFormat="1" ht="15" customHeight="1">
      <c r="A15" s="31">
        <v>12</v>
      </c>
      <c r="B15" s="46" t="s">
        <v>35</v>
      </c>
      <c r="C15" s="46" t="s">
        <v>140</v>
      </c>
      <c r="D15" s="47" t="s">
        <v>36</v>
      </c>
      <c r="E15" s="46" t="s">
        <v>37</v>
      </c>
      <c r="F15" s="47" t="s">
        <v>38</v>
      </c>
      <c r="G15" s="17" t="str">
        <f t="shared" si="0"/>
        <v>4.32/km</v>
      </c>
      <c r="H15" s="18">
        <f t="shared" si="1"/>
        <v>0.007233796296296294</v>
      </c>
      <c r="I15" s="18">
        <f>F15-INDEX($F$4:$F$1020,MATCH(D15,$D$4:$D$1020,0))</f>
        <v>0</v>
      </c>
    </row>
    <row r="16" spans="1:9" s="1" customFormat="1" ht="15" customHeight="1">
      <c r="A16" s="31">
        <v>13</v>
      </c>
      <c r="B16" s="46" t="s">
        <v>123</v>
      </c>
      <c r="C16" s="46" t="s">
        <v>125</v>
      </c>
      <c r="D16" s="47" t="s">
        <v>138</v>
      </c>
      <c r="E16" s="46" t="s">
        <v>15</v>
      </c>
      <c r="F16" s="47" t="s">
        <v>39</v>
      </c>
      <c r="G16" s="17" t="str">
        <f t="shared" si="0"/>
        <v>4.33/km</v>
      </c>
      <c r="H16" s="18">
        <f t="shared" si="1"/>
        <v>0.007349537037037029</v>
      </c>
      <c r="I16" s="18">
        <f>F16-INDEX($F$4:$F$1020,MATCH(D16,$D$4:$D$1020,0))</f>
        <v>0.0025578703703703666</v>
      </c>
    </row>
    <row r="17" spans="1:9" s="1" customFormat="1" ht="15" customHeight="1">
      <c r="A17" s="31">
        <v>14</v>
      </c>
      <c r="B17" s="46" t="s">
        <v>40</v>
      </c>
      <c r="C17" s="46" t="s">
        <v>41</v>
      </c>
      <c r="D17" s="47" t="s">
        <v>143</v>
      </c>
      <c r="E17" s="46" t="s">
        <v>15</v>
      </c>
      <c r="F17" s="47" t="s">
        <v>39</v>
      </c>
      <c r="G17" s="17" t="str">
        <f t="shared" si="0"/>
        <v>4.33/km</v>
      </c>
      <c r="H17" s="18">
        <f t="shared" si="1"/>
        <v>0.007349537037037029</v>
      </c>
      <c r="I17" s="18">
        <f>F17-INDEX($F$4:$F$1020,MATCH(D17,$D$4:$D$1020,0))</f>
        <v>0</v>
      </c>
    </row>
    <row r="18" spans="1:9" s="1" customFormat="1" ht="15" customHeight="1">
      <c r="A18" s="31">
        <v>15</v>
      </c>
      <c r="B18" s="46" t="s">
        <v>42</v>
      </c>
      <c r="C18" s="46" t="s">
        <v>128</v>
      </c>
      <c r="D18" s="47" t="s">
        <v>150</v>
      </c>
      <c r="E18" s="46" t="s">
        <v>15</v>
      </c>
      <c r="F18" s="47" t="s">
        <v>43</v>
      </c>
      <c r="G18" s="17" t="str">
        <f t="shared" si="0"/>
        <v>4.36/km</v>
      </c>
      <c r="H18" s="18">
        <f t="shared" si="1"/>
        <v>0.007615740740740732</v>
      </c>
      <c r="I18" s="18">
        <f>F18-INDEX($F$4:$F$1020,MATCH(D18,$D$4:$D$1020,0))</f>
        <v>0</v>
      </c>
    </row>
    <row r="19" spans="1:9" s="1" customFormat="1" ht="15" customHeight="1">
      <c r="A19" s="31">
        <v>16</v>
      </c>
      <c r="B19" s="46" t="s">
        <v>158</v>
      </c>
      <c r="C19" s="46" t="s">
        <v>128</v>
      </c>
      <c r="D19" s="47" t="s">
        <v>139</v>
      </c>
      <c r="E19" s="46" t="s">
        <v>15</v>
      </c>
      <c r="F19" s="47" t="s">
        <v>44</v>
      </c>
      <c r="G19" s="17" t="str">
        <f t="shared" si="0"/>
        <v>4.37/km</v>
      </c>
      <c r="H19" s="18">
        <f t="shared" si="1"/>
        <v>0.007743055555555555</v>
      </c>
      <c r="I19" s="18">
        <f>F19-INDEX($F$4:$F$1020,MATCH(D19,$D$4:$D$1020,0))</f>
        <v>0.001157407407407409</v>
      </c>
    </row>
    <row r="20" spans="1:9" s="1" customFormat="1" ht="15" customHeight="1">
      <c r="A20" s="31">
        <v>17</v>
      </c>
      <c r="B20" s="46" t="s">
        <v>45</v>
      </c>
      <c r="C20" s="46" t="s">
        <v>46</v>
      </c>
      <c r="D20" s="47" t="s">
        <v>47</v>
      </c>
      <c r="E20" s="46" t="s">
        <v>48</v>
      </c>
      <c r="F20" s="47" t="s">
        <v>49</v>
      </c>
      <c r="G20" s="17" t="str">
        <f t="shared" si="0"/>
        <v>4.39/km</v>
      </c>
      <c r="H20" s="18">
        <f t="shared" si="1"/>
        <v>0.007905092592592589</v>
      </c>
      <c r="I20" s="18">
        <f>F20-INDEX($F$4:$F$1020,MATCH(D20,$D$4:$D$1020,0))</f>
        <v>0</v>
      </c>
    </row>
    <row r="21" spans="1:9" s="1" customFormat="1" ht="15" customHeight="1">
      <c r="A21" s="31">
        <v>18</v>
      </c>
      <c r="B21" s="46" t="s">
        <v>50</v>
      </c>
      <c r="C21" s="46" t="s">
        <v>133</v>
      </c>
      <c r="D21" s="47" t="s">
        <v>138</v>
      </c>
      <c r="E21" s="46" t="s">
        <v>51</v>
      </c>
      <c r="F21" s="47" t="s">
        <v>52</v>
      </c>
      <c r="G21" s="17" t="str">
        <f t="shared" si="0"/>
        <v>4.40/km</v>
      </c>
      <c r="H21" s="18">
        <f t="shared" si="1"/>
        <v>0.008020833333333328</v>
      </c>
      <c r="I21" s="18">
        <f>F21-INDEX($F$4:$F$1020,MATCH(D21,$D$4:$D$1020,0))</f>
        <v>0.003229166666666665</v>
      </c>
    </row>
    <row r="22" spans="1:9" s="1" customFormat="1" ht="15" customHeight="1">
      <c r="A22" s="31">
        <v>19</v>
      </c>
      <c r="B22" s="46" t="s">
        <v>159</v>
      </c>
      <c r="C22" s="46" t="s">
        <v>147</v>
      </c>
      <c r="D22" s="47" t="s">
        <v>143</v>
      </c>
      <c r="E22" s="46" t="s">
        <v>30</v>
      </c>
      <c r="F22" s="47" t="s">
        <v>53</v>
      </c>
      <c r="G22" s="17" t="str">
        <f t="shared" si="0"/>
        <v>4.45/km</v>
      </c>
      <c r="H22" s="18">
        <f t="shared" si="1"/>
        <v>0.008634259259259251</v>
      </c>
      <c r="I22" s="18">
        <f>F22-INDEX($F$4:$F$1020,MATCH(D22,$D$4:$D$1020,0))</f>
        <v>0.0012847222222222218</v>
      </c>
    </row>
    <row r="23" spans="1:9" s="1" customFormat="1" ht="15" customHeight="1">
      <c r="A23" s="31">
        <v>20</v>
      </c>
      <c r="B23" s="46" t="s">
        <v>0</v>
      </c>
      <c r="C23" s="46" t="s">
        <v>1</v>
      </c>
      <c r="D23" s="47" t="s">
        <v>146</v>
      </c>
      <c r="E23" s="46" t="s">
        <v>54</v>
      </c>
      <c r="F23" s="47" t="s">
        <v>55</v>
      </c>
      <c r="G23" s="17" t="str">
        <f t="shared" si="0"/>
        <v>4.47/km</v>
      </c>
      <c r="H23" s="18">
        <f t="shared" si="1"/>
        <v>0.00884259259259259</v>
      </c>
      <c r="I23" s="18">
        <f>F23-INDEX($F$4:$F$1020,MATCH(D23,$D$4:$D$1020,0))</f>
        <v>0</v>
      </c>
    </row>
    <row r="24" spans="1:9" s="1" customFormat="1" ht="15" customHeight="1">
      <c r="A24" s="31">
        <v>21</v>
      </c>
      <c r="B24" s="46" t="s">
        <v>56</v>
      </c>
      <c r="C24" s="46" t="s">
        <v>57</v>
      </c>
      <c r="D24" s="47" t="s">
        <v>36</v>
      </c>
      <c r="E24" s="46" t="s">
        <v>58</v>
      </c>
      <c r="F24" s="47" t="s">
        <v>59</v>
      </c>
      <c r="G24" s="17" t="str">
        <f t="shared" si="0"/>
        <v>4.48/km</v>
      </c>
      <c r="H24" s="18">
        <f t="shared" si="1"/>
        <v>0.008958333333333332</v>
      </c>
      <c r="I24" s="18">
        <f>F24-INDEX($F$4:$F$1020,MATCH(D24,$D$4:$D$1020,0))</f>
        <v>0.0017245370370370383</v>
      </c>
    </row>
    <row r="25" spans="1:9" s="1" customFormat="1" ht="15" customHeight="1">
      <c r="A25" s="31">
        <v>22</v>
      </c>
      <c r="B25" s="46" t="s">
        <v>42</v>
      </c>
      <c r="C25" s="46" t="s">
        <v>154</v>
      </c>
      <c r="D25" s="47" t="s">
        <v>36</v>
      </c>
      <c r="E25" s="46" t="s">
        <v>15</v>
      </c>
      <c r="F25" s="47" t="s">
        <v>60</v>
      </c>
      <c r="G25" s="17" t="str">
        <f t="shared" si="0"/>
        <v>4.54/km</v>
      </c>
      <c r="H25" s="18">
        <f t="shared" si="1"/>
        <v>0.009560185185185179</v>
      </c>
      <c r="I25" s="18">
        <f>F25-INDEX($F$4:$F$1020,MATCH(D25,$D$4:$D$1020,0))</f>
        <v>0.002326388888888885</v>
      </c>
    </row>
    <row r="26" spans="1:9" s="1" customFormat="1" ht="15" customHeight="1">
      <c r="A26" s="31">
        <v>23</v>
      </c>
      <c r="B26" s="46" t="s">
        <v>61</v>
      </c>
      <c r="C26" s="46" t="s">
        <v>126</v>
      </c>
      <c r="D26" s="47" t="s">
        <v>138</v>
      </c>
      <c r="E26" s="46" t="s">
        <v>62</v>
      </c>
      <c r="F26" s="47" t="s">
        <v>63</v>
      </c>
      <c r="G26" s="17" t="str">
        <f t="shared" si="0"/>
        <v>4.55/km</v>
      </c>
      <c r="H26" s="18">
        <f t="shared" si="1"/>
        <v>0.009699074074074068</v>
      </c>
      <c r="I26" s="18">
        <f>F26-INDEX($F$4:$F$1020,MATCH(D26,$D$4:$D$1020,0))</f>
        <v>0.0049074074074074055</v>
      </c>
    </row>
    <row r="27" spans="1:9" s="2" customFormat="1" ht="15" customHeight="1">
      <c r="A27" s="31">
        <v>24</v>
      </c>
      <c r="B27" s="46" t="s">
        <v>64</v>
      </c>
      <c r="C27" s="46" t="s">
        <v>127</v>
      </c>
      <c r="D27" s="47" t="s">
        <v>143</v>
      </c>
      <c r="E27" s="46" t="s">
        <v>65</v>
      </c>
      <c r="F27" s="47" t="s">
        <v>66</v>
      </c>
      <c r="G27" s="17" t="str">
        <f t="shared" si="0"/>
        <v>4.56/km</v>
      </c>
      <c r="H27" s="18">
        <f t="shared" si="1"/>
        <v>0.009872685185185179</v>
      </c>
      <c r="I27" s="18">
        <f>F27-INDEX($F$4:$F$1020,MATCH(D27,$D$4:$D$1020,0))</f>
        <v>0.0025231481481481494</v>
      </c>
    </row>
    <row r="28" spans="1:9" s="1" customFormat="1" ht="15" customHeight="1">
      <c r="A28" s="31">
        <v>25</v>
      </c>
      <c r="B28" s="46" t="s">
        <v>67</v>
      </c>
      <c r="C28" s="46" t="s">
        <v>140</v>
      </c>
      <c r="D28" s="47" t="s">
        <v>36</v>
      </c>
      <c r="E28" s="46" t="s">
        <v>58</v>
      </c>
      <c r="F28" s="47" t="s">
        <v>68</v>
      </c>
      <c r="G28" s="17" t="str">
        <f t="shared" si="0"/>
        <v>4.58/km</v>
      </c>
      <c r="H28" s="18">
        <f t="shared" si="1"/>
        <v>0.010023148148148142</v>
      </c>
      <c r="I28" s="18">
        <f>F28-INDEX($F$4:$F$1020,MATCH(D28,$D$4:$D$1020,0))</f>
        <v>0.0027893518518518484</v>
      </c>
    </row>
    <row r="29" spans="1:9" s="1" customFormat="1" ht="15" customHeight="1">
      <c r="A29" s="31">
        <v>26</v>
      </c>
      <c r="B29" s="46" t="s">
        <v>69</v>
      </c>
      <c r="C29" s="46" t="s">
        <v>2</v>
      </c>
      <c r="D29" s="47" t="s">
        <v>146</v>
      </c>
      <c r="E29" s="46" t="s">
        <v>144</v>
      </c>
      <c r="F29" s="47" t="s">
        <v>70</v>
      </c>
      <c r="G29" s="17" t="str">
        <f t="shared" si="0"/>
        <v>5.01/km</v>
      </c>
      <c r="H29" s="18">
        <f t="shared" si="1"/>
        <v>0.010393518518518517</v>
      </c>
      <c r="I29" s="18">
        <f>F29-INDEX($F$4:$F$1020,MATCH(D29,$D$4:$D$1020,0))</f>
        <v>0.0015509259259259278</v>
      </c>
    </row>
    <row r="30" spans="1:9" s="1" customFormat="1" ht="15" customHeight="1">
      <c r="A30" s="31">
        <v>27</v>
      </c>
      <c r="B30" s="46" t="s">
        <v>71</v>
      </c>
      <c r="C30" s="46" t="s">
        <v>72</v>
      </c>
      <c r="D30" s="47" t="s">
        <v>138</v>
      </c>
      <c r="E30" s="46" t="s">
        <v>58</v>
      </c>
      <c r="F30" s="47" t="s">
        <v>73</v>
      </c>
      <c r="G30" s="17" t="str">
        <f t="shared" si="0"/>
        <v>5.04/km</v>
      </c>
      <c r="H30" s="18">
        <f t="shared" si="1"/>
        <v>0.010682870370370363</v>
      </c>
      <c r="I30" s="18">
        <f>F30-INDEX($F$4:$F$1020,MATCH(D30,$D$4:$D$1020,0))</f>
        <v>0.005891203703703701</v>
      </c>
    </row>
    <row r="31" spans="1:9" s="1" customFormat="1" ht="15" customHeight="1">
      <c r="A31" s="31">
        <v>28</v>
      </c>
      <c r="B31" s="46" t="s">
        <v>159</v>
      </c>
      <c r="C31" s="46" t="s">
        <v>161</v>
      </c>
      <c r="D31" s="47" t="s">
        <v>138</v>
      </c>
      <c r="E31" s="46" t="s">
        <v>65</v>
      </c>
      <c r="F31" s="47" t="s">
        <v>74</v>
      </c>
      <c r="G31" s="17" t="str">
        <f t="shared" si="0"/>
        <v>5.05/km</v>
      </c>
      <c r="H31" s="18">
        <f t="shared" si="1"/>
        <v>0.01081018518518518</v>
      </c>
      <c r="I31" s="18">
        <f>F31-INDEX($F$4:$F$1020,MATCH(D31,$D$4:$D$1020,0))</f>
        <v>0.006018518518518517</v>
      </c>
    </row>
    <row r="32" spans="1:9" s="1" customFormat="1" ht="15" customHeight="1">
      <c r="A32" s="31">
        <v>29</v>
      </c>
      <c r="B32" s="46" t="s">
        <v>75</v>
      </c>
      <c r="C32" s="46" t="s">
        <v>125</v>
      </c>
      <c r="D32" s="47" t="s">
        <v>36</v>
      </c>
      <c r="E32" s="46" t="s">
        <v>76</v>
      </c>
      <c r="F32" s="47" t="s">
        <v>77</v>
      </c>
      <c r="G32" s="17" t="str">
        <f t="shared" si="0"/>
        <v>5.09/km</v>
      </c>
      <c r="H32" s="18">
        <f aca="true" t="shared" si="2" ref="H32:H47">F32-$F$4</f>
        <v>0.011307870370370364</v>
      </c>
      <c r="I32" s="18">
        <f>F32-INDEX($F$4:$F$1020,MATCH(D32,$D$4:$D$1020,0))</f>
        <v>0.00407407407407407</v>
      </c>
    </row>
    <row r="33" spans="1:9" s="1" customFormat="1" ht="15" customHeight="1">
      <c r="A33" s="31">
        <v>30</v>
      </c>
      <c r="B33" s="46" t="s">
        <v>78</v>
      </c>
      <c r="C33" s="46" t="s">
        <v>140</v>
      </c>
      <c r="D33" s="47" t="s">
        <v>79</v>
      </c>
      <c r="E33" s="46" t="s">
        <v>58</v>
      </c>
      <c r="F33" s="47" t="s">
        <v>80</v>
      </c>
      <c r="G33" s="17" t="str">
        <f t="shared" si="0"/>
        <v>5.15/km</v>
      </c>
      <c r="H33" s="18">
        <f t="shared" si="2"/>
        <v>0.011898148148148144</v>
      </c>
      <c r="I33" s="18">
        <f>F33-INDEX($F$4:$F$1020,MATCH(D33,$D$4:$D$1020,0))</f>
        <v>0</v>
      </c>
    </row>
    <row r="34" spans="1:9" s="1" customFormat="1" ht="15" customHeight="1">
      <c r="A34" s="31">
        <v>31</v>
      </c>
      <c r="B34" s="46" t="s">
        <v>81</v>
      </c>
      <c r="C34" s="46" t="s">
        <v>82</v>
      </c>
      <c r="D34" s="47" t="s">
        <v>150</v>
      </c>
      <c r="E34" s="46" t="s">
        <v>65</v>
      </c>
      <c r="F34" s="47" t="s">
        <v>83</v>
      </c>
      <c r="G34" s="17" t="str">
        <f t="shared" si="0"/>
        <v>5.16/km</v>
      </c>
      <c r="H34" s="18">
        <f t="shared" si="2"/>
        <v>0.012002314814814813</v>
      </c>
      <c r="I34" s="18">
        <f>F34-INDEX($F$4:$F$1020,MATCH(D34,$D$4:$D$1020,0))</f>
        <v>0.004386574074074081</v>
      </c>
    </row>
    <row r="35" spans="1:9" s="1" customFormat="1" ht="15" customHeight="1">
      <c r="A35" s="31">
        <v>32</v>
      </c>
      <c r="B35" s="46" t="s">
        <v>3</v>
      </c>
      <c r="C35" s="46" t="s">
        <v>124</v>
      </c>
      <c r="D35" s="47" t="s">
        <v>145</v>
      </c>
      <c r="E35" s="46" t="s">
        <v>15</v>
      </c>
      <c r="F35" s="47" t="s">
        <v>84</v>
      </c>
      <c r="G35" s="17" t="str">
        <f t="shared" si="0"/>
        <v>5.17/km</v>
      </c>
      <c r="H35" s="18">
        <f t="shared" si="2"/>
        <v>0.012175925925925923</v>
      </c>
      <c r="I35" s="18">
        <f>F35-INDEX($F$4:$F$1020,MATCH(D35,$D$4:$D$1020,0))</f>
        <v>0</v>
      </c>
    </row>
    <row r="36" spans="1:9" s="1" customFormat="1" ht="15" customHeight="1">
      <c r="A36" s="31">
        <v>33</v>
      </c>
      <c r="B36" s="46" t="s">
        <v>157</v>
      </c>
      <c r="C36" s="46" t="s">
        <v>120</v>
      </c>
      <c r="D36" s="47" t="s">
        <v>138</v>
      </c>
      <c r="E36" s="46" t="s">
        <v>15</v>
      </c>
      <c r="F36" s="47" t="s">
        <v>85</v>
      </c>
      <c r="G36" s="17" t="str">
        <f t="shared" si="0"/>
        <v>5.18/km</v>
      </c>
      <c r="H36" s="18">
        <f t="shared" si="2"/>
        <v>0.012256944444444438</v>
      </c>
      <c r="I36" s="18">
        <f>F36-INDEX($F$4:$F$1020,MATCH(D36,$D$4:$D$1020,0))</f>
        <v>0.0074652777777777755</v>
      </c>
    </row>
    <row r="37" spans="1:9" s="1" customFormat="1" ht="15" customHeight="1">
      <c r="A37" s="31">
        <v>34</v>
      </c>
      <c r="B37" s="46" t="s">
        <v>86</v>
      </c>
      <c r="C37" s="46" t="s">
        <v>130</v>
      </c>
      <c r="D37" s="47" t="s">
        <v>142</v>
      </c>
      <c r="E37" s="46" t="s">
        <v>87</v>
      </c>
      <c r="F37" s="47" t="s">
        <v>88</v>
      </c>
      <c r="G37" s="17" t="str">
        <f t="shared" si="0"/>
        <v>5.19/km</v>
      </c>
      <c r="H37" s="18">
        <f t="shared" si="2"/>
        <v>0.012314814814814813</v>
      </c>
      <c r="I37" s="18">
        <f>F37-INDEX($F$4:$F$1020,MATCH(D37,$D$4:$D$1020,0))</f>
        <v>0.00824074074074074</v>
      </c>
    </row>
    <row r="38" spans="1:9" s="1" customFormat="1" ht="15" customHeight="1">
      <c r="A38" s="31">
        <v>35</v>
      </c>
      <c r="B38" s="46" t="s">
        <v>89</v>
      </c>
      <c r="C38" s="46" t="s">
        <v>122</v>
      </c>
      <c r="D38" s="47" t="s">
        <v>142</v>
      </c>
      <c r="E38" s="46" t="s">
        <v>65</v>
      </c>
      <c r="F38" s="47" t="s">
        <v>90</v>
      </c>
      <c r="G38" s="17" t="str">
        <f t="shared" si="0"/>
        <v>5.21/km</v>
      </c>
      <c r="H38" s="18">
        <f t="shared" si="2"/>
        <v>0.012523148148148144</v>
      </c>
      <c r="I38" s="18">
        <f>F38-INDEX($F$4:$F$1020,MATCH(D38,$D$4:$D$1020,0))</f>
        <v>0.00844907407407407</v>
      </c>
    </row>
    <row r="39" spans="1:9" s="1" customFormat="1" ht="15" customHeight="1">
      <c r="A39" s="31">
        <v>36</v>
      </c>
      <c r="B39" s="46" t="s">
        <v>91</v>
      </c>
      <c r="C39" s="46" t="s">
        <v>153</v>
      </c>
      <c r="D39" s="47" t="s">
        <v>150</v>
      </c>
      <c r="E39" s="46" t="s">
        <v>58</v>
      </c>
      <c r="F39" s="47" t="s">
        <v>92</v>
      </c>
      <c r="G39" s="17" t="str">
        <f t="shared" si="0"/>
        <v>5.35/km</v>
      </c>
      <c r="H39" s="18">
        <f t="shared" si="2"/>
        <v>0.01409722222222222</v>
      </c>
      <c r="I39" s="18">
        <f>F39-INDEX($F$4:$F$1020,MATCH(D39,$D$4:$D$1020,0))</f>
        <v>0.006481481481481487</v>
      </c>
    </row>
    <row r="40" spans="1:9" s="1" customFormat="1" ht="15" customHeight="1">
      <c r="A40" s="31">
        <v>37</v>
      </c>
      <c r="B40" s="46" t="s">
        <v>149</v>
      </c>
      <c r="C40" s="46" t="s">
        <v>132</v>
      </c>
      <c r="D40" s="47" t="s">
        <v>139</v>
      </c>
      <c r="E40" s="46" t="s">
        <v>58</v>
      </c>
      <c r="F40" s="47" t="s">
        <v>93</v>
      </c>
      <c r="G40" s="17" t="str">
        <f t="shared" si="0"/>
        <v>5.35/km</v>
      </c>
      <c r="H40" s="18">
        <f t="shared" si="2"/>
        <v>0.014108796296296293</v>
      </c>
      <c r="I40" s="18">
        <f>F40-INDEX($F$4:$F$1020,MATCH(D40,$D$4:$D$1020,0))</f>
        <v>0.007523148148148147</v>
      </c>
    </row>
    <row r="41" spans="1:9" s="1" customFormat="1" ht="15" customHeight="1">
      <c r="A41" s="31">
        <v>38</v>
      </c>
      <c r="B41" s="46" t="s">
        <v>94</v>
      </c>
      <c r="C41" s="46" t="s">
        <v>155</v>
      </c>
      <c r="D41" s="47" t="s">
        <v>138</v>
      </c>
      <c r="E41" s="46" t="s">
        <v>65</v>
      </c>
      <c r="F41" s="47" t="s">
        <v>93</v>
      </c>
      <c r="G41" s="17" t="str">
        <f t="shared" si="0"/>
        <v>5.35/km</v>
      </c>
      <c r="H41" s="18">
        <f t="shared" si="2"/>
        <v>0.014108796296296293</v>
      </c>
      <c r="I41" s="18">
        <f>F41-INDEX($F$4:$F$1020,MATCH(D41,$D$4:$D$1020,0))</f>
        <v>0.00931712962962963</v>
      </c>
    </row>
    <row r="42" spans="1:9" s="1" customFormat="1" ht="15" customHeight="1">
      <c r="A42" s="31">
        <v>39</v>
      </c>
      <c r="B42" s="46" t="s">
        <v>95</v>
      </c>
      <c r="C42" s="46" t="s">
        <v>96</v>
      </c>
      <c r="D42" s="47" t="s">
        <v>138</v>
      </c>
      <c r="E42" s="46" t="s">
        <v>65</v>
      </c>
      <c r="F42" s="47" t="s">
        <v>97</v>
      </c>
      <c r="G42" s="17" t="str">
        <f t="shared" si="0"/>
        <v>5.39/km</v>
      </c>
      <c r="H42" s="18">
        <f t="shared" si="2"/>
        <v>0.014594907407407404</v>
      </c>
      <c r="I42" s="18">
        <f>F42-INDEX($F$4:$F$1020,MATCH(D42,$D$4:$D$1020,0))</f>
        <v>0.00980324074074074</v>
      </c>
    </row>
    <row r="43" spans="1:9" s="1" customFormat="1" ht="15" customHeight="1">
      <c r="A43" s="31">
        <v>40</v>
      </c>
      <c r="B43" s="46" t="s">
        <v>98</v>
      </c>
      <c r="C43" s="46" t="s">
        <v>130</v>
      </c>
      <c r="D43" s="47" t="s">
        <v>142</v>
      </c>
      <c r="E43" s="46" t="s">
        <v>87</v>
      </c>
      <c r="F43" s="47" t="s">
        <v>99</v>
      </c>
      <c r="G43" s="17" t="str">
        <f t="shared" si="0"/>
        <v>5.40/km</v>
      </c>
      <c r="H43" s="18">
        <f t="shared" si="2"/>
        <v>0.014629629629629624</v>
      </c>
      <c r="I43" s="18">
        <f>F43-INDEX($F$4:$F$1020,MATCH(D43,$D$4:$D$1020,0))</f>
        <v>0.01055555555555555</v>
      </c>
    </row>
    <row r="44" spans="1:9" s="1" customFormat="1" ht="15" customHeight="1">
      <c r="A44" s="31">
        <v>41</v>
      </c>
      <c r="B44" s="46" t="s">
        <v>100</v>
      </c>
      <c r="C44" s="46" t="s">
        <v>134</v>
      </c>
      <c r="D44" s="47" t="s">
        <v>145</v>
      </c>
      <c r="E44" s="46" t="s">
        <v>58</v>
      </c>
      <c r="F44" s="47" t="s">
        <v>101</v>
      </c>
      <c r="G44" s="17" t="str">
        <f t="shared" si="0"/>
        <v>5.42/km</v>
      </c>
      <c r="H44" s="18">
        <f t="shared" si="2"/>
        <v>0.014849537037037036</v>
      </c>
      <c r="I44" s="18">
        <f>F44-INDEX($F$4:$F$1020,MATCH(D44,$D$4:$D$1020,0))</f>
        <v>0.0026736111111111127</v>
      </c>
    </row>
    <row r="45" spans="1:9" s="1" customFormat="1" ht="15" customHeight="1">
      <c r="A45" s="31">
        <v>42</v>
      </c>
      <c r="B45" s="46" t="s">
        <v>81</v>
      </c>
      <c r="C45" s="46" t="s">
        <v>156</v>
      </c>
      <c r="D45" s="47" t="s">
        <v>152</v>
      </c>
      <c r="E45" s="46" t="s">
        <v>65</v>
      </c>
      <c r="F45" s="47" t="s">
        <v>102</v>
      </c>
      <c r="G45" s="17" t="str">
        <f t="shared" si="0"/>
        <v>5.45/km</v>
      </c>
      <c r="H45" s="18">
        <f t="shared" si="2"/>
        <v>0.015243055555555551</v>
      </c>
      <c r="I45" s="18">
        <f>F45-INDEX($F$4:$F$1020,MATCH(D45,$D$4:$D$1020,0))</f>
        <v>0</v>
      </c>
    </row>
    <row r="46" spans="1:9" s="1" customFormat="1" ht="15" customHeight="1">
      <c r="A46" s="31">
        <v>43</v>
      </c>
      <c r="B46" s="46" t="s">
        <v>103</v>
      </c>
      <c r="C46" s="46" t="s">
        <v>121</v>
      </c>
      <c r="D46" s="47" t="s">
        <v>152</v>
      </c>
      <c r="E46" s="46" t="s">
        <v>19</v>
      </c>
      <c r="F46" s="47" t="s">
        <v>104</v>
      </c>
      <c r="G46" s="17" t="str">
        <f t="shared" si="0"/>
        <v>5.53/km</v>
      </c>
      <c r="H46" s="18">
        <f t="shared" si="2"/>
        <v>0.016087962962962964</v>
      </c>
      <c r="I46" s="18">
        <f>F46-INDEX($F$4:$F$1020,MATCH(D46,$D$4:$D$1020,0))</f>
        <v>0.0008449074074074123</v>
      </c>
    </row>
    <row r="47" spans="1:9" s="1" customFormat="1" ht="15" customHeight="1" thickBot="1">
      <c r="A47" s="32">
        <v>44</v>
      </c>
      <c r="B47" s="48" t="s">
        <v>42</v>
      </c>
      <c r="C47" s="48" t="s">
        <v>105</v>
      </c>
      <c r="D47" s="49" t="s">
        <v>148</v>
      </c>
      <c r="E47" s="48" t="s">
        <v>30</v>
      </c>
      <c r="F47" s="49" t="s">
        <v>106</v>
      </c>
      <c r="G47" s="19" t="str">
        <f t="shared" si="0"/>
        <v>6.42/km</v>
      </c>
      <c r="H47" s="20">
        <f t="shared" si="2"/>
        <v>0.021516203703703704</v>
      </c>
      <c r="I47" s="20">
        <f>F47-INDEX($F$4:$F$1020,MATCH(D47,$D$4:$D$1020,0))</f>
        <v>0</v>
      </c>
    </row>
  </sheetData>
  <autoFilter ref="A3:I47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pane ySplit="3" topLeftCell="BM4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38" t="str">
        <f>Individuale!A1</f>
        <v>La Corsa del Lacerno 1ª edizione</v>
      </c>
      <c r="B1" s="39"/>
      <c r="C1" s="40"/>
    </row>
    <row r="2" spans="1:3" ht="33" customHeight="1" thickBot="1">
      <c r="A2" s="41" t="str">
        <f>Individuale!A2&amp;" km. "&amp;Individuale!I2</f>
        <v>Sora (FR) Italia - Domenica 04/07/2010 km. 9,5</v>
      </c>
      <c r="B2" s="42"/>
      <c r="C2" s="43"/>
    </row>
    <row r="3" spans="1:3" ht="24.75" customHeight="1" thickBot="1">
      <c r="A3" s="12" t="s">
        <v>110</v>
      </c>
      <c r="B3" s="13" t="s">
        <v>114</v>
      </c>
      <c r="C3" s="13" t="s">
        <v>119</v>
      </c>
    </row>
    <row r="4" spans="1:3" ht="15" customHeight="1">
      <c r="A4" s="27">
        <v>1</v>
      </c>
      <c r="B4" s="28" t="s">
        <v>15</v>
      </c>
      <c r="C4" s="29">
        <v>9</v>
      </c>
    </row>
    <row r="5" spans="1:3" ht="15" customHeight="1">
      <c r="A5" s="21">
        <v>2</v>
      </c>
      <c r="B5" s="22" t="s">
        <v>65</v>
      </c>
      <c r="C5" s="25">
        <v>7</v>
      </c>
    </row>
    <row r="6" spans="1:3" ht="15" customHeight="1">
      <c r="A6" s="21">
        <v>3</v>
      </c>
      <c r="B6" s="22" t="s">
        <v>58</v>
      </c>
      <c r="C6" s="25">
        <v>7</v>
      </c>
    </row>
    <row r="7" spans="1:3" ht="15" customHeight="1">
      <c r="A7" s="21">
        <v>4</v>
      </c>
      <c r="B7" s="22" t="s">
        <v>30</v>
      </c>
      <c r="C7" s="25">
        <v>3</v>
      </c>
    </row>
    <row r="8" spans="1:3" ht="15" customHeight="1">
      <c r="A8" s="21">
        <v>5</v>
      </c>
      <c r="B8" s="22" t="s">
        <v>87</v>
      </c>
      <c r="C8" s="25">
        <v>2</v>
      </c>
    </row>
    <row r="9" spans="1:3" ht="15" customHeight="1">
      <c r="A9" s="21">
        <v>6</v>
      </c>
      <c r="B9" s="22" t="s">
        <v>19</v>
      </c>
      <c r="C9" s="25">
        <v>2</v>
      </c>
    </row>
    <row r="10" spans="1:3" ht="15" customHeight="1">
      <c r="A10" s="21">
        <v>7</v>
      </c>
      <c r="B10" s="22" t="s">
        <v>10</v>
      </c>
      <c r="C10" s="25">
        <v>2</v>
      </c>
    </row>
    <row r="11" spans="1:3" ht="15" customHeight="1">
      <c r="A11" s="21">
        <v>8</v>
      </c>
      <c r="B11" s="22" t="s">
        <v>144</v>
      </c>
      <c r="C11" s="25">
        <v>2</v>
      </c>
    </row>
    <row r="12" spans="1:3" ht="15" customHeight="1">
      <c r="A12" s="21">
        <v>9</v>
      </c>
      <c r="B12" s="22" t="s">
        <v>48</v>
      </c>
      <c r="C12" s="25">
        <v>1</v>
      </c>
    </row>
    <row r="13" spans="1:3" ht="15" customHeight="1">
      <c r="A13" s="21">
        <v>10</v>
      </c>
      <c r="B13" s="22" t="s">
        <v>27</v>
      </c>
      <c r="C13" s="25">
        <v>1</v>
      </c>
    </row>
    <row r="14" spans="1:3" ht="15" customHeight="1">
      <c r="A14" s="21">
        <v>11</v>
      </c>
      <c r="B14" s="22" t="s">
        <v>137</v>
      </c>
      <c r="C14" s="25">
        <v>1</v>
      </c>
    </row>
    <row r="15" spans="1:3" ht="15" customHeight="1">
      <c r="A15" s="21">
        <v>12</v>
      </c>
      <c r="B15" s="22" t="s">
        <v>37</v>
      </c>
      <c r="C15" s="25">
        <v>1</v>
      </c>
    </row>
    <row r="16" spans="1:3" ht="15" customHeight="1">
      <c r="A16" s="21">
        <v>13</v>
      </c>
      <c r="B16" s="22" t="s">
        <v>33</v>
      </c>
      <c r="C16" s="25">
        <v>1</v>
      </c>
    </row>
    <row r="17" spans="1:3" ht="15" customHeight="1">
      <c r="A17" s="21">
        <v>14</v>
      </c>
      <c r="B17" s="22" t="s">
        <v>51</v>
      </c>
      <c r="C17" s="25">
        <v>1</v>
      </c>
    </row>
    <row r="18" spans="1:3" ht="15" customHeight="1">
      <c r="A18" s="21">
        <v>15</v>
      </c>
      <c r="B18" s="22" t="s">
        <v>54</v>
      </c>
      <c r="C18" s="25">
        <v>1</v>
      </c>
    </row>
    <row r="19" spans="1:3" ht="15" customHeight="1">
      <c r="A19" s="21">
        <v>16</v>
      </c>
      <c r="B19" s="22" t="s">
        <v>62</v>
      </c>
      <c r="C19" s="25">
        <v>1</v>
      </c>
    </row>
    <row r="20" spans="1:3" ht="15" customHeight="1">
      <c r="A20" s="21">
        <v>17</v>
      </c>
      <c r="B20" s="22" t="s">
        <v>136</v>
      </c>
      <c r="C20" s="25">
        <v>1</v>
      </c>
    </row>
    <row r="21" spans="1:3" ht="15" customHeight="1" thickBot="1">
      <c r="A21" s="23">
        <v>18</v>
      </c>
      <c r="B21" s="24" t="s">
        <v>76</v>
      </c>
      <c r="C21" s="26">
        <v>1</v>
      </c>
    </row>
    <row r="22" ht="12.75">
      <c r="C22" s="3">
        <f>SUM(C4:C21)</f>
        <v>44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2010-07-15T15:16:06Z</dcterms:modified>
  <cp:category/>
  <cp:version/>
  <cp:contentType/>
  <cp:contentStatus/>
</cp:coreProperties>
</file>