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'Individuale'!$A$4:$I$57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<sst xmlns="http://schemas.openxmlformats.org/spreadsheetml/2006/main" count="297" uniqueCount="192">
  <si>
    <t>INDIVIDUALE</t>
  </si>
  <si>
    <t>TIVOLI MARATHON</t>
  </si>
  <si>
    <t>SANDRO</t>
  </si>
  <si>
    <t>DANIELA</t>
  </si>
  <si>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</si>
  <si>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</si>
  <si>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</si>
  <si>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</si>
  <si>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</si>
  <si>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</si>
  <si>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</si>
  <si>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</si>
  <si>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</si>
  <si>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</si>
  <si>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</si>
  <si>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LUCA</t>
  </si>
  <si>
    <t>FABIO</t>
  </si>
  <si>
    <t>ALESSANDRO</t>
  </si>
  <si>
    <t>MARCO</t>
  </si>
  <si>
    <t>FRANCESCO</t>
  </si>
  <si>
    <t>STEFANO</t>
  </si>
  <si>
    <t>FRANCO</t>
  </si>
  <si>
    <t>MASSIMO</t>
  </si>
  <si>
    <t>MAURIZIO</t>
  </si>
  <si>
    <t>MARIO</t>
  </si>
  <si>
    <t>DANIELE</t>
  </si>
  <si>
    <t>PAOLO</t>
  </si>
  <si>
    <t>ANTONIO</t>
  </si>
  <si>
    <t>ENRICO</t>
  </si>
  <si>
    <t>FRANCESCA</t>
  </si>
  <si>
    <t>DOMENICO</t>
  </si>
  <si>
    <t>MM35</t>
  </si>
  <si>
    <t>MM40</t>
  </si>
  <si>
    <t>MM45</t>
  </si>
  <si>
    <t>MM50</t>
  </si>
  <si>
    <t>MM55</t>
  </si>
  <si>
    <t>MF35</t>
  </si>
  <si>
    <t>MM60</t>
  </si>
  <si>
    <t>MF45</t>
  </si>
  <si>
    <t>MF40</t>
  </si>
  <si>
    <t>DIEGO</t>
  </si>
  <si>
    <t>ALBERTO</t>
  </si>
  <si>
    <t>SERGIO</t>
  </si>
  <si>
    <t>DAVIDE</t>
  </si>
  <si>
    <t>RUSSO</t>
  </si>
  <si>
    <t>PARISI</t>
  </si>
  <si>
    <t>MICHELANGELO</t>
  </si>
  <si>
    <t>EMANUELE</t>
  </si>
  <si>
    <t>RICCI</t>
  </si>
  <si>
    <t>MADDALENA</t>
  </si>
  <si>
    <t>SILVIA</t>
  </si>
  <si>
    <t>STEFANIA</t>
  </si>
  <si>
    <t>JAOUAD</t>
  </si>
  <si>
    <t>ZAIN</t>
  </si>
  <si>
    <t>S/M</t>
  </si>
  <si>
    <t>A.S.D. RUNNING EVOLUTION</t>
  </si>
  <si>
    <t>0.22.59</t>
  </si>
  <si>
    <t>MARHNAOUI</t>
  </si>
  <si>
    <t>TARIK</t>
  </si>
  <si>
    <t>COLLEFERRO ATLETICA</t>
  </si>
  <si>
    <t>0.23.04</t>
  </si>
  <si>
    <t>PAPOCCIA</t>
  </si>
  <si>
    <t>RCF - RUNNING CLUB FUTURA</t>
  </si>
  <si>
    <t>0.23.58</t>
  </si>
  <si>
    <t>DI STEFANO</t>
  </si>
  <si>
    <t>MICHAEL</t>
  </si>
  <si>
    <t>P/M</t>
  </si>
  <si>
    <t>E. SERVIZI ATL. FUTURA ROMA</t>
  </si>
  <si>
    <t>0.24.11</t>
  </si>
  <si>
    <t>CORSETTI</t>
  </si>
  <si>
    <t>0.26.04</t>
  </si>
  <si>
    <t>PAGLIA</t>
  </si>
  <si>
    <t>ALBERICO</t>
  </si>
  <si>
    <t>J/M</t>
  </si>
  <si>
    <t>A.S.D. ATLETICA CECCANO</t>
  </si>
  <si>
    <t>0.26.13</t>
  </si>
  <si>
    <t>MAGNO ROBERTO</t>
  </si>
  <si>
    <t>A.S.D. POL. CIOCIARA A.FAVA</t>
  </si>
  <si>
    <t>0.26.18</t>
  </si>
  <si>
    <t>STOPPANI</t>
  </si>
  <si>
    <t>0.26.44</t>
  </si>
  <si>
    <t>FAIOLA</t>
  </si>
  <si>
    <t>ANTONELLA</t>
  </si>
  <si>
    <t>0.26.50</t>
  </si>
  <si>
    <t>CECCACCI</t>
  </si>
  <si>
    <t>POL. ATLETICA CEPRANO</t>
  </si>
  <si>
    <t>0.27.09</t>
  </si>
  <si>
    <t>COZZOLINO</t>
  </si>
  <si>
    <t>0.27.21</t>
  </si>
  <si>
    <t>PULITA</t>
  </si>
  <si>
    <t>AM</t>
  </si>
  <si>
    <t>0.27.38</t>
  </si>
  <si>
    <t>CIPOLLA</t>
  </si>
  <si>
    <t>POD. AMATORI MOROLO</t>
  </si>
  <si>
    <t>0.27.44</t>
  </si>
  <si>
    <t>BERNARDELLI</t>
  </si>
  <si>
    <t>0.27.57</t>
  </si>
  <si>
    <t>0.27.59</t>
  </si>
  <si>
    <t>LAURI</t>
  </si>
  <si>
    <t>AF</t>
  </si>
  <si>
    <t>0.28.04</t>
  </si>
  <si>
    <t>ZONZIN</t>
  </si>
  <si>
    <t>VENTURA</t>
  </si>
  <si>
    <t>0.28.09</t>
  </si>
  <si>
    <t>MIACCI</t>
  </si>
  <si>
    <t>ANNALISA</t>
  </si>
  <si>
    <t>S/F</t>
  </si>
  <si>
    <t>0.28.46</t>
  </si>
  <si>
    <t>PISANI</t>
  </si>
  <si>
    <t>PODISTICA DEI FIORI</t>
  </si>
  <si>
    <t>0.29.06</t>
  </si>
  <si>
    <t>MICHELI</t>
  </si>
  <si>
    <t>0.29.15</t>
  </si>
  <si>
    <t>CARNEVALE</t>
  </si>
  <si>
    <t>0.29.17</t>
  </si>
  <si>
    <t>CARISI</t>
  </si>
  <si>
    <t>ROBERTINO</t>
  </si>
  <si>
    <t>0.29.26</t>
  </si>
  <si>
    <t>IMPERIOLI</t>
  </si>
  <si>
    <t>VALERIANO</t>
  </si>
  <si>
    <t>A.S.D. SIMMEL COLLEFERRO</t>
  </si>
  <si>
    <t>0.29.29</t>
  </si>
  <si>
    <t>TULLIO</t>
  </si>
  <si>
    <t>0.29.36</t>
  </si>
  <si>
    <t>MAURA</t>
  </si>
  <si>
    <t>0.29.44</t>
  </si>
  <si>
    <t>DE CIANTIS</t>
  </si>
  <si>
    <t>0.30.00</t>
  </si>
  <si>
    <t>PIZZUTI</t>
  </si>
  <si>
    <t>0.30.01</t>
  </si>
  <si>
    <t>PANNONE</t>
  </si>
  <si>
    <t>0.30.06</t>
  </si>
  <si>
    <t>PERISSINOTTO</t>
  </si>
  <si>
    <t>MATTEO</t>
  </si>
  <si>
    <t>0.30.15</t>
  </si>
  <si>
    <t>GEREMIA</t>
  </si>
  <si>
    <t>0.30.22</t>
  </si>
  <si>
    <t>SPERDUTI</t>
  </si>
  <si>
    <t>0.30.36</t>
  </si>
  <si>
    <t>TREPPICCIONI</t>
  </si>
  <si>
    <t>LOMBARDI</t>
  </si>
  <si>
    <t>0.30.40</t>
  </si>
  <si>
    <t>PALLADINO</t>
  </si>
  <si>
    <t>0.31.09</t>
  </si>
  <si>
    <t>PUTTINI</t>
  </si>
  <si>
    <t>0.31.41</t>
  </si>
  <si>
    <t>BIFERA</t>
  </si>
  <si>
    <t>TIZIANA</t>
  </si>
  <si>
    <t>0.31.53</t>
  </si>
  <si>
    <t>BONOMO</t>
  </si>
  <si>
    <t>PAMELA</t>
  </si>
  <si>
    <t>0.31.58</t>
  </si>
  <si>
    <t>IACOPO</t>
  </si>
  <si>
    <t>DRAGOS</t>
  </si>
  <si>
    <t>A/I</t>
  </si>
  <si>
    <t>0.32.06</t>
  </si>
  <si>
    <t>ZOMPANTI</t>
  </si>
  <si>
    <t>0.32.08</t>
  </si>
  <si>
    <t>MASCETTI</t>
  </si>
  <si>
    <t>0.32.38</t>
  </si>
  <si>
    <t>REA</t>
  </si>
  <si>
    <t>0.34.45</t>
  </si>
  <si>
    <t>VISELLI</t>
  </si>
  <si>
    <t>SERENA</t>
  </si>
  <si>
    <t>0.34.54</t>
  </si>
  <si>
    <t>RAMIERI</t>
  </si>
  <si>
    <t>0.35.51</t>
  </si>
  <si>
    <t>IMPRESA</t>
  </si>
  <si>
    <t>0.36.11</t>
  </si>
  <si>
    <t>MAIURI</t>
  </si>
  <si>
    <t>0.36.30</t>
  </si>
  <si>
    <t>GABRIELI</t>
  </si>
  <si>
    <t>0.37.14</t>
  </si>
  <si>
    <t>PATRIARCA</t>
  </si>
  <si>
    <t>0.38.42</t>
  </si>
  <si>
    <t>MOLLICONE</t>
  </si>
  <si>
    <t>ANTONIETTA</t>
  </si>
  <si>
    <t>0.40.36</t>
  </si>
  <si>
    <t>CIOLFI</t>
  </si>
  <si>
    <t>0.41.08</t>
  </si>
  <si>
    <t>DI MUGNO</t>
  </si>
  <si>
    <t>AGNESE</t>
  </si>
  <si>
    <t>0.52.25</t>
  </si>
  <si>
    <t>DEL SIGNORE</t>
  </si>
  <si>
    <t>0.52.45</t>
  </si>
  <si>
    <t>Via Francigena</t>
  </si>
  <si>
    <t>1ª edizione</t>
  </si>
  <si>
    <t>Ceprano (FR) Italia - Domenica 26/07/2012</t>
  </si>
  <si>
    <t>A.S.D. ATLETICA ARCE</t>
  </si>
  <si>
    <t>A.S.D. ATLETICA SABAUDIA UISP</t>
  </si>
  <si>
    <t>A.S.D. CENTRO FITNESS MONTELLO</t>
  </si>
  <si>
    <t>A.S.D. SORA RUNNERS CLUB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</si>
</sst>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  <numFmt numFmtId="167" formatCode="[$-F400]h:mm:ss\ AM/PM"/>
  </numFmts>
  <fonts count="14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6" t="s">
        <v>185</v>
      </c>
      <c r="B1" s="26"/>
      <c r="C1" s="26"/>
      <c r="D1" s="26"/>
      <c r="E1" s="26"/>
      <c r="F1" s="26"/>
      <c r="G1" s="26"/>
      <c r="H1" s="26"/>
      <c r="I1" s="26"/>
    </row>
    <row r="2" spans="1:9" ht="24" customHeight="1">
      <c r="A2" s="27" t="s">
        <v>186</v>
      </c>
      <c r="B2" s="27"/>
      <c r="C2" s="27"/>
      <c r="D2" s="27"/>
      <c r="E2" s="27"/>
      <c r="F2" s="27"/>
      <c r="G2" s="27"/>
      <c r="H2" s="27"/>
      <c r="I2" s="27"/>
    </row>
    <row r="3" spans="1:9" ht="24" customHeight="1">
      <c r="A3" s="28" t="s">
        <v>187</v>
      </c>
      <c r="B3" s="28"/>
      <c r="C3" s="28"/>
      <c r="D3" s="28"/>
      <c r="E3" s="28"/>
      <c r="F3" s="28"/>
      <c r="G3" s="28"/>
      <c r="H3" s="3" t="s">
        <v>5</v>
      </c>
      <c r="I3" s="4">
        <v>7</v>
      </c>
    </row>
    <row r="4" spans="1:9" ht="37.5" customHeight="1">
      <c r="A4" s="5" t="s">
        <v>6</v>
      </c>
      <c r="B4" s="6" t="s">
        <v>7</v>
      </c>
      <c r="C4" s="7" t="s">
        <v>8</v>
      </c>
      <c r="D4" s="7" t="s">
        <v>9</v>
      </c>
      <c r="E4" s="8" t="s">
        <v>10</v>
      </c>
      <c r="F4" s="7" t="s">
        <v>11</v>
      </c>
      <c r="G4" s="7" t="s">
        <v>12</v>
      </c>
      <c r="H4" s="9" t="s">
        <v>13</v>
      </c>
      <c r="I4" s="9" t="s">
        <v>14</v>
      </c>
    </row>
    <row r="5" spans="1:9" s="12" customFormat="1" ht="15" customHeight="1">
      <c r="A5" s="10">
        <v>1</v>
      </c>
      <c r="B5" s="20" t="s">
        <v>52</v>
      </c>
      <c r="C5" s="20" t="s">
        <v>53</v>
      </c>
      <c r="D5" s="23" t="s">
        <v>54</v>
      </c>
      <c r="E5" s="20" t="s">
        <v>55</v>
      </c>
      <c r="F5" s="23" t="s">
        <v>56</v>
      </c>
      <c r="G5" s="10" t="str">
        <f aca="true" t="shared" si="0" ref="G5:G57">TEXT(INT((HOUR(F5)*3600+MINUTE(F5)*60+SECOND(F5))/$I$3/60),"0")&amp;"."&amp;TEXT(MOD((HOUR(F5)*3600+MINUTE(F5)*60+SECOND(F5))/$I$3,60),"00")&amp;"/km"</f>
        <v>3.17/km</v>
      </c>
      <c r="H5" s="11">
        <f aca="true" t="shared" si="1" ref="H5:H56">F5-$F$5</f>
        <v>0</v>
      </c>
      <c r="I5" s="11">
        <f>F5-INDEX($F$5:$F$917,MATCH(D5,$D$5:$D$917,0))</f>
        <v>0</v>
      </c>
    </row>
    <row r="6" spans="1:9" s="12" customFormat="1" ht="15" customHeight="1">
      <c r="A6" s="13">
        <v>2</v>
      </c>
      <c r="B6" s="21" t="s">
        <v>57</v>
      </c>
      <c r="C6" s="21" t="s">
        <v>58</v>
      </c>
      <c r="D6" s="24" t="s">
        <v>54</v>
      </c>
      <c r="E6" s="21" t="s">
        <v>59</v>
      </c>
      <c r="F6" s="24" t="s">
        <v>60</v>
      </c>
      <c r="G6" s="13" t="str">
        <f t="shared" si="0"/>
        <v>3.18/km</v>
      </c>
      <c r="H6" s="14">
        <f t="shared" si="1"/>
        <v>5.787037037036785E-05</v>
      </c>
      <c r="I6" s="14">
        <f>F6-INDEX($F$5:$F$917,MATCH(D6,$D$5:$D$917,0))</f>
        <v>5.787037037036785E-05</v>
      </c>
    </row>
    <row r="7" spans="1:9" s="12" customFormat="1" ht="15" customHeight="1">
      <c r="A7" s="13">
        <v>3</v>
      </c>
      <c r="B7" s="21" t="s">
        <v>61</v>
      </c>
      <c r="C7" s="21" t="s">
        <v>40</v>
      </c>
      <c r="D7" s="24" t="s">
        <v>31</v>
      </c>
      <c r="E7" s="21" t="s">
        <v>62</v>
      </c>
      <c r="F7" s="24" t="s">
        <v>63</v>
      </c>
      <c r="G7" s="13" t="str">
        <f t="shared" si="0"/>
        <v>3.25/km</v>
      </c>
      <c r="H7" s="14">
        <f t="shared" si="1"/>
        <v>0.0006828703703703684</v>
      </c>
      <c r="I7" s="14">
        <f>F7-INDEX($F$5:$F$917,MATCH(D7,$D$5:$D$917,0))</f>
        <v>0</v>
      </c>
    </row>
    <row r="8" spans="1:9" s="12" customFormat="1" ht="15" customHeight="1">
      <c r="A8" s="13">
        <v>4</v>
      </c>
      <c r="B8" s="21" t="s">
        <v>64</v>
      </c>
      <c r="C8" s="21" t="s">
        <v>65</v>
      </c>
      <c r="D8" s="24" t="s">
        <v>66</v>
      </c>
      <c r="E8" s="21" t="s">
        <v>67</v>
      </c>
      <c r="F8" s="24" t="s">
        <v>68</v>
      </c>
      <c r="G8" s="13" t="str">
        <f t="shared" si="0"/>
        <v>3.27/km</v>
      </c>
      <c r="H8" s="14">
        <f t="shared" si="1"/>
        <v>0.0008333333333333318</v>
      </c>
      <c r="I8" s="14">
        <f>F8-INDEX($F$5:$F$917,MATCH(D8,$D$5:$D$917,0))</f>
        <v>0</v>
      </c>
    </row>
    <row r="9" spans="1:9" s="12" customFormat="1" ht="15" customHeight="1">
      <c r="A9" s="13">
        <v>5</v>
      </c>
      <c r="B9" s="21" t="s">
        <v>69</v>
      </c>
      <c r="C9" s="21" t="s">
        <v>43</v>
      </c>
      <c r="D9" s="24" t="s">
        <v>54</v>
      </c>
      <c r="E9" s="21" t="s">
        <v>188</v>
      </c>
      <c r="F9" s="24" t="s">
        <v>70</v>
      </c>
      <c r="G9" s="13" t="str">
        <f t="shared" si="0"/>
        <v>3.43/km</v>
      </c>
      <c r="H9" s="14">
        <f t="shared" si="1"/>
        <v>0.0021412037037037007</v>
      </c>
      <c r="I9" s="14">
        <f>F9-INDEX($F$5:$F$917,MATCH(D9,$D$5:$D$917,0))</f>
        <v>0.0021412037037037007</v>
      </c>
    </row>
    <row r="10" spans="1:9" s="12" customFormat="1" ht="15" customHeight="1">
      <c r="A10" s="13">
        <v>6</v>
      </c>
      <c r="B10" s="21" t="s">
        <v>71</v>
      </c>
      <c r="C10" s="21" t="s">
        <v>72</v>
      </c>
      <c r="D10" s="24" t="s">
        <v>73</v>
      </c>
      <c r="E10" s="21" t="s">
        <v>74</v>
      </c>
      <c r="F10" s="24" t="s">
        <v>75</v>
      </c>
      <c r="G10" s="13" t="str">
        <f t="shared" si="0"/>
        <v>3.45/km</v>
      </c>
      <c r="H10" s="14">
        <f t="shared" si="1"/>
        <v>0.0022453703703703663</v>
      </c>
      <c r="I10" s="14">
        <f>F10-INDEX($F$5:$F$917,MATCH(D10,$D$5:$D$917,0))</f>
        <v>0</v>
      </c>
    </row>
    <row r="11" spans="1:9" s="12" customFormat="1" ht="15" customHeight="1">
      <c r="A11" s="13">
        <v>7</v>
      </c>
      <c r="B11" s="21" t="s">
        <v>45</v>
      </c>
      <c r="C11" s="21" t="s">
        <v>76</v>
      </c>
      <c r="D11" s="24" t="s">
        <v>34</v>
      </c>
      <c r="E11" s="21" t="s">
        <v>77</v>
      </c>
      <c r="F11" s="24" t="s">
        <v>78</v>
      </c>
      <c r="G11" s="13" t="str">
        <f t="shared" si="0"/>
        <v>3.45/km</v>
      </c>
      <c r="H11" s="14">
        <f t="shared" si="1"/>
        <v>0.0023032407407407376</v>
      </c>
      <c r="I11" s="14">
        <f>F11-INDEX($F$5:$F$917,MATCH(D11,$D$5:$D$917,0))</f>
        <v>0</v>
      </c>
    </row>
    <row r="12" spans="1:9" s="12" customFormat="1" ht="15" customHeight="1">
      <c r="A12" s="13">
        <v>8</v>
      </c>
      <c r="B12" s="21" t="s">
        <v>79</v>
      </c>
      <c r="C12" s="21" t="s">
        <v>26</v>
      </c>
      <c r="D12" s="24" t="s">
        <v>31</v>
      </c>
      <c r="E12" s="21" t="s">
        <v>189</v>
      </c>
      <c r="F12" s="24" t="s">
        <v>80</v>
      </c>
      <c r="G12" s="13" t="str">
        <f t="shared" si="0"/>
        <v>3.49/km</v>
      </c>
      <c r="H12" s="14">
        <f t="shared" si="1"/>
        <v>0.0026041666666666644</v>
      </c>
      <c r="I12" s="14">
        <f>F12-INDEX($F$5:$F$917,MATCH(D12,$D$5:$D$917,0))</f>
        <v>0.001921296296296296</v>
      </c>
    </row>
    <row r="13" spans="1:9" s="12" customFormat="1" ht="15" customHeight="1">
      <c r="A13" s="13">
        <v>9</v>
      </c>
      <c r="B13" s="21" t="s">
        <v>81</v>
      </c>
      <c r="C13" s="21" t="s">
        <v>82</v>
      </c>
      <c r="D13" s="24" t="s">
        <v>36</v>
      </c>
      <c r="E13" s="21" t="s">
        <v>62</v>
      </c>
      <c r="F13" s="24" t="s">
        <v>83</v>
      </c>
      <c r="G13" s="13" t="str">
        <f t="shared" si="0"/>
        <v>3.50/km</v>
      </c>
      <c r="H13" s="14">
        <f t="shared" si="1"/>
        <v>0.0026736111111111058</v>
      </c>
      <c r="I13" s="14">
        <f>F13-INDEX($F$5:$F$917,MATCH(D13,$D$5:$D$917,0))</f>
        <v>0</v>
      </c>
    </row>
    <row r="14" spans="1:9" s="12" customFormat="1" ht="15" customHeight="1">
      <c r="A14" s="13">
        <v>10</v>
      </c>
      <c r="B14" s="21" t="s">
        <v>84</v>
      </c>
      <c r="C14" s="21" t="s">
        <v>2</v>
      </c>
      <c r="D14" s="24" t="s">
        <v>32</v>
      </c>
      <c r="E14" s="21" t="s">
        <v>85</v>
      </c>
      <c r="F14" s="24" t="s">
        <v>86</v>
      </c>
      <c r="G14" s="13" t="str">
        <f t="shared" si="0"/>
        <v>3.53/km</v>
      </c>
      <c r="H14" s="14">
        <f t="shared" si="1"/>
        <v>0.002893518518518514</v>
      </c>
      <c r="I14" s="14">
        <f>F14-INDEX($F$5:$F$917,MATCH(D14,$D$5:$D$917,0))</f>
        <v>0</v>
      </c>
    </row>
    <row r="15" spans="1:9" s="12" customFormat="1" ht="15" customHeight="1">
      <c r="A15" s="13">
        <v>11</v>
      </c>
      <c r="B15" s="21" t="s">
        <v>87</v>
      </c>
      <c r="C15" s="21" t="s">
        <v>27</v>
      </c>
      <c r="D15" s="24" t="s">
        <v>33</v>
      </c>
      <c r="E15" s="21" t="s">
        <v>77</v>
      </c>
      <c r="F15" s="24" t="s">
        <v>88</v>
      </c>
      <c r="G15" s="13" t="str">
        <f t="shared" si="0"/>
        <v>3.54/km</v>
      </c>
      <c r="H15" s="14">
        <f t="shared" si="1"/>
        <v>0.0030324074074074073</v>
      </c>
      <c r="I15" s="14">
        <f>F15-INDEX($F$5:$F$917,MATCH(D15,$D$5:$D$917,0))</f>
        <v>0</v>
      </c>
    </row>
    <row r="16" spans="1:9" s="12" customFormat="1" ht="15" customHeight="1">
      <c r="A16" s="13">
        <v>12</v>
      </c>
      <c r="B16" s="21" t="s">
        <v>89</v>
      </c>
      <c r="C16" s="21" t="s">
        <v>15</v>
      </c>
      <c r="D16" s="24" t="s">
        <v>90</v>
      </c>
      <c r="E16" s="21" t="s">
        <v>190</v>
      </c>
      <c r="F16" s="24" t="s">
        <v>91</v>
      </c>
      <c r="G16" s="13" t="str">
        <f t="shared" si="0"/>
        <v>3.57/km</v>
      </c>
      <c r="H16" s="14">
        <f t="shared" si="1"/>
        <v>0.003229166666666665</v>
      </c>
      <c r="I16" s="14">
        <f>F16-INDEX($F$5:$F$917,MATCH(D16,$D$5:$D$917,0))</f>
        <v>0</v>
      </c>
    </row>
    <row r="17" spans="1:9" s="12" customFormat="1" ht="15" customHeight="1">
      <c r="A17" s="13">
        <v>13</v>
      </c>
      <c r="B17" s="21" t="s">
        <v>92</v>
      </c>
      <c r="C17" s="21" t="s">
        <v>17</v>
      </c>
      <c r="D17" s="24" t="s">
        <v>32</v>
      </c>
      <c r="E17" s="21" t="s">
        <v>93</v>
      </c>
      <c r="F17" s="24" t="s">
        <v>94</v>
      </c>
      <c r="G17" s="13" t="str">
        <f t="shared" si="0"/>
        <v>3.58/km</v>
      </c>
      <c r="H17" s="14">
        <f t="shared" si="1"/>
        <v>0.00329861111111111</v>
      </c>
      <c r="I17" s="14">
        <f>F17-INDEX($F$5:$F$917,MATCH(D17,$D$5:$D$917,0))</f>
        <v>0.0004050925925925958</v>
      </c>
    </row>
    <row r="18" spans="1:9" s="12" customFormat="1" ht="15" customHeight="1">
      <c r="A18" s="13">
        <v>14</v>
      </c>
      <c r="B18" s="21" t="s">
        <v>95</v>
      </c>
      <c r="C18" s="21" t="s">
        <v>25</v>
      </c>
      <c r="D18" s="24" t="s">
        <v>90</v>
      </c>
      <c r="E18" s="21" t="s">
        <v>77</v>
      </c>
      <c r="F18" s="24" t="s">
        <v>96</v>
      </c>
      <c r="G18" s="13" t="str">
        <f t="shared" si="0"/>
        <v>3.60/km</v>
      </c>
      <c r="H18" s="14">
        <f t="shared" si="1"/>
        <v>0.0034490740740740697</v>
      </c>
      <c r="I18" s="14">
        <f>F18-INDEX($F$5:$F$917,MATCH(D18,$D$5:$D$917,0))</f>
        <v>0.00021990740740740478</v>
      </c>
    </row>
    <row r="19" spans="1:9" s="12" customFormat="1" ht="15" customHeight="1">
      <c r="A19" s="13">
        <v>15</v>
      </c>
      <c r="B19" s="21" t="s">
        <v>48</v>
      </c>
      <c r="C19" s="21" t="s">
        <v>23</v>
      </c>
      <c r="D19" s="24" t="s">
        <v>34</v>
      </c>
      <c r="E19" s="21" t="s">
        <v>1</v>
      </c>
      <c r="F19" s="24" t="s">
        <v>97</v>
      </c>
      <c r="G19" s="13" t="str">
        <f t="shared" si="0"/>
        <v>3.60/km</v>
      </c>
      <c r="H19" s="14">
        <f t="shared" si="1"/>
        <v>0.0034722222222222203</v>
      </c>
      <c r="I19" s="14">
        <f>F19-INDEX($F$5:$F$917,MATCH(D19,$D$5:$D$917,0))</f>
        <v>0.0011689814814814826</v>
      </c>
    </row>
    <row r="20" spans="1:9" s="12" customFormat="1" ht="15" customHeight="1">
      <c r="A20" s="13">
        <v>16</v>
      </c>
      <c r="B20" s="21" t="s">
        <v>98</v>
      </c>
      <c r="C20" s="21" t="s">
        <v>29</v>
      </c>
      <c r="D20" s="24" t="s">
        <v>99</v>
      </c>
      <c r="E20" s="21" t="s">
        <v>1</v>
      </c>
      <c r="F20" s="24" t="s">
        <v>100</v>
      </c>
      <c r="G20" s="13" t="str">
        <f t="shared" si="0"/>
        <v>4.01/km</v>
      </c>
      <c r="H20" s="14">
        <f t="shared" si="1"/>
        <v>0.0035300925925925916</v>
      </c>
      <c r="I20" s="14">
        <f>F20-INDEX($F$5:$F$917,MATCH(D20,$D$5:$D$917,0))</f>
        <v>0</v>
      </c>
    </row>
    <row r="21" spans="1:9" s="12" customFormat="1" ht="15" customHeight="1">
      <c r="A21" s="13">
        <v>17</v>
      </c>
      <c r="B21" s="21" t="s">
        <v>101</v>
      </c>
      <c r="C21" s="21" t="s">
        <v>42</v>
      </c>
      <c r="D21" s="24" t="s">
        <v>34</v>
      </c>
      <c r="E21" s="21" t="s">
        <v>190</v>
      </c>
      <c r="F21" s="24" t="s">
        <v>100</v>
      </c>
      <c r="G21" s="13" t="str">
        <f t="shared" si="0"/>
        <v>4.01/km</v>
      </c>
      <c r="H21" s="14">
        <f t="shared" si="1"/>
        <v>0.0035300925925925916</v>
      </c>
      <c r="I21" s="14">
        <f>F21-INDEX($F$5:$F$917,MATCH(D21,$D$5:$D$917,0))</f>
        <v>0.001226851851851854</v>
      </c>
    </row>
    <row r="22" spans="1:9" s="12" customFormat="1" ht="15" customHeight="1">
      <c r="A22" s="13">
        <v>18</v>
      </c>
      <c r="B22" s="21" t="s">
        <v>102</v>
      </c>
      <c r="C22" s="21" t="s">
        <v>16</v>
      </c>
      <c r="D22" s="24" t="s">
        <v>31</v>
      </c>
      <c r="E22" s="21" t="s">
        <v>85</v>
      </c>
      <c r="F22" s="24" t="s">
        <v>103</v>
      </c>
      <c r="G22" s="13" t="str">
        <f t="shared" si="0"/>
        <v>4.01/km</v>
      </c>
      <c r="H22" s="14">
        <f t="shared" si="1"/>
        <v>0.0035879629629629595</v>
      </c>
      <c r="I22" s="14">
        <f>F22-INDEX($F$5:$F$917,MATCH(D22,$D$5:$D$917,0))</f>
        <v>0.002905092592592591</v>
      </c>
    </row>
    <row r="23" spans="1:9" s="12" customFormat="1" ht="15" customHeight="1">
      <c r="A23" s="13">
        <v>19</v>
      </c>
      <c r="B23" s="21" t="s">
        <v>104</v>
      </c>
      <c r="C23" s="21" t="s">
        <v>105</v>
      </c>
      <c r="D23" s="24" t="s">
        <v>106</v>
      </c>
      <c r="E23" s="21" t="s">
        <v>59</v>
      </c>
      <c r="F23" s="24" t="s">
        <v>107</v>
      </c>
      <c r="G23" s="13" t="str">
        <f t="shared" si="0"/>
        <v>4.07/km</v>
      </c>
      <c r="H23" s="14">
        <f t="shared" si="1"/>
        <v>0.004016203703703702</v>
      </c>
      <c r="I23" s="14">
        <f>F23-INDEX($F$5:$F$917,MATCH(D23,$D$5:$D$917,0))</f>
        <v>0</v>
      </c>
    </row>
    <row r="24" spans="1:9" s="12" customFormat="1" ht="15" customHeight="1">
      <c r="A24" s="13">
        <v>20</v>
      </c>
      <c r="B24" s="21" t="s">
        <v>108</v>
      </c>
      <c r="C24" s="21" t="s">
        <v>28</v>
      </c>
      <c r="D24" s="24" t="s">
        <v>31</v>
      </c>
      <c r="E24" s="21" t="s">
        <v>109</v>
      </c>
      <c r="F24" s="24" t="s">
        <v>110</v>
      </c>
      <c r="G24" s="13" t="str">
        <f t="shared" si="0"/>
        <v>4.09/km</v>
      </c>
      <c r="H24" s="14">
        <f t="shared" si="1"/>
        <v>0.004247685185185184</v>
      </c>
      <c r="I24" s="14">
        <f>F24-INDEX($F$5:$F$917,MATCH(D24,$D$5:$D$917,0))</f>
        <v>0.003564814814814816</v>
      </c>
    </row>
    <row r="25" spans="1:9" s="12" customFormat="1" ht="15" customHeight="1">
      <c r="A25" s="13">
        <v>21</v>
      </c>
      <c r="B25" s="21" t="s">
        <v>111</v>
      </c>
      <c r="C25" s="21" t="s">
        <v>24</v>
      </c>
      <c r="D25" s="24" t="s">
        <v>35</v>
      </c>
      <c r="E25" s="21" t="s">
        <v>74</v>
      </c>
      <c r="F25" s="24" t="s">
        <v>112</v>
      </c>
      <c r="G25" s="13" t="str">
        <f t="shared" si="0"/>
        <v>4.11/km</v>
      </c>
      <c r="H25" s="14">
        <f t="shared" si="1"/>
        <v>0.00435185185185185</v>
      </c>
      <c r="I25" s="14">
        <f>F25-INDEX($F$5:$F$917,MATCH(D25,$D$5:$D$917,0))</f>
        <v>0</v>
      </c>
    </row>
    <row r="26" spans="1:9" s="12" customFormat="1" ht="15" customHeight="1">
      <c r="A26" s="13">
        <v>22</v>
      </c>
      <c r="B26" s="21" t="s">
        <v>113</v>
      </c>
      <c r="C26" s="21" t="s">
        <v>41</v>
      </c>
      <c r="D26" s="24" t="s">
        <v>31</v>
      </c>
      <c r="E26" s="21" t="s">
        <v>77</v>
      </c>
      <c r="F26" s="24" t="s">
        <v>114</v>
      </c>
      <c r="G26" s="13" t="str">
        <f t="shared" si="0"/>
        <v>4.11/km</v>
      </c>
      <c r="H26" s="14">
        <f t="shared" si="1"/>
        <v>0.004374999999999997</v>
      </c>
      <c r="I26" s="14">
        <f>F26-INDEX($F$5:$F$917,MATCH(D26,$D$5:$D$917,0))</f>
        <v>0.0036921296296296285</v>
      </c>
    </row>
    <row r="27" spans="1:9" s="12" customFormat="1" ht="15" customHeight="1">
      <c r="A27" s="13">
        <v>23</v>
      </c>
      <c r="B27" s="21" t="s">
        <v>115</v>
      </c>
      <c r="C27" s="21" t="s">
        <v>116</v>
      </c>
      <c r="D27" s="24" t="s">
        <v>32</v>
      </c>
      <c r="E27" s="21" t="s">
        <v>77</v>
      </c>
      <c r="F27" s="24" t="s">
        <v>117</v>
      </c>
      <c r="G27" s="13" t="str">
        <f t="shared" si="0"/>
        <v>4.12/km</v>
      </c>
      <c r="H27" s="14">
        <f t="shared" si="1"/>
        <v>0.004479166666666666</v>
      </c>
      <c r="I27" s="14">
        <f>F27-INDEX($F$5:$F$917,MATCH(D27,$D$5:$D$917,0))</f>
        <v>0.001585648148148152</v>
      </c>
    </row>
    <row r="28" spans="1:9" s="15" customFormat="1" ht="15" customHeight="1">
      <c r="A28" s="13">
        <v>24</v>
      </c>
      <c r="B28" s="21" t="s">
        <v>118</v>
      </c>
      <c r="C28" s="21" t="s">
        <v>119</v>
      </c>
      <c r="D28" s="24" t="s">
        <v>33</v>
      </c>
      <c r="E28" s="21" t="s">
        <v>120</v>
      </c>
      <c r="F28" s="24" t="s">
        <v>121</v>
      </c>
      <c r="G28" s="13" t="str">
        <f t="shared" si="0"/>
        <v>4.13/km</v>
      </c>
      <c r="H28" s="14">
        <f t="shared" si="1"/>
        <v>0.004513888888888887</v>
      </c>
      <c r="I28" s="14">
        <f>F28-INDEX($F$5:$F$917,MATCH(D28,$D$5:$D$917,0))</f>
        <v>0.0014814814814814795</v>
      </c>
    </row>
    <row r="29" spans="1:9" ht="15" customHeight="1">
      <c r="A29" s="13">
        <v>25</v>
      </c>
      <c r="B29" s="21" t="s">
        <v>122</v>
      </c>
      <c r="C29" s="21" t="s">
        <v>26</v>
      </c>
      <c r="D29" s="24" t="s">
        <v>33</v>
      </c>
      <c r="E29" s="21" t="s">
        <v>109</v>
      </c>
      <c r="F29" s="24" t="s">
        <v>123</v>
      </c>
      <c r="G29" s="13" t="str">
        <f t="shared" si="0"/>
        <v>4.14/km</v>
      </c>
      <c r="H29" s="14">
        <f t="shared" si="1"/>
        <v>0.004594907407407405</v>
      </c>
      <c r="I29" s="14">
        <f>F29-INDEX($F$5:$F$917,MATCH(D29,$D$5:$D$917,0))</f>
        <v>0.001562499999999998</v>
      </c>
    </row>
    <row r="30" spans="1:9" ht="15" customHeight="1">
      <c r="A30" s="13">
        <v>26</v>
      </c>
      <c r="B30" s="21" t="s">
        <v>124</v>
      </c>
      <c r="C30" s="21" t="s">
        <v>25</v>
      </c>
      <c r="D30" s="24" t="s">
        <v>31</v>
      </c>
      <c r="E30" s="21" t="s">
        <v>74</v>
      </c>
      <c r="F30" s="24" t="s">
        <v>125</v>
      </c>
      <c r="G30" s="13" t="str">
        <f t="shared" si="0"/>
        <v>4.15/km</v>
      </c>
      <c r="H30" s="14">
        <f t="shared" si="1"/>
        <v>0.004687499999999997</v>
      </c>
      <c r="I30" s="14">
        <f>F30-INDEX($F$5:$F$917,MATCH(D30,$D$5:$D$917,0))</f>
        <v>0.004004629629629629</v>
      </c>
    </row>
    <row r="31" spans="1:9" ht="15" customHeight="1">
      <c r="A31" s="13">
        <v>27</v>
      </c>
      <c r="B31" s="21" t="s">
        <v>126</v>
      </c>
      <c r="C31" s="21" t="s">
        <v>30</v>
      </c>
      <c r="D31" s="24" t="s">
        <v>34</v>
      </c>
      <c r="E31" s="21" t="s">
        <v>191</v>
      </c>
      <c r="F31" s="24" t="s">
        <v>127</v>
      </c>
      <c r="G31" s="13" t="str">
        <f t="shared" si="0"/>
        <v>4.17/km</v>
      </c>
      <c r="H31" s="14">
        <f t="shared" si="1"/>
        <v>0.004872685185185181</v>
      </c>
      <c r="I31" s="14">
        <f>F31-INDEX($F$5:$F$917,MATCH(D31,$D$5:$D$917,0))</f>
        <v>0.0025694444444444436</v>
      </c>
    </row>
    <row r="32" spans="1:9" ht="15" customHeight="1">
      <c r="A32" s="13">
        <v>28</v>
      </c>
      <c r="B32" s="21" t="s">
        <v>128</v>
      </c>
      <c r="C32" s="21" t="s">
        <v>30</v>
      </c>
      <c r="D32" s="24" t="s">
        <v>34</v>
      </c>
      <c r="E32" s="21" t="s">
        <v>191</v>
      </c>
      <c r="F32" s="24" t="s">
        <v>129</v>
      </c>
      <c r="G32" s="13" t="str">
        <f t="shared" si="0"/>
        <v>4.17/km</v>
      </c>
      <c r="H32" s="14">
        <f t="shared" si="1"/>
        <v>0.004884259259259255</v>
      </c>
      <c r="I32" s="14">
        <f>F32-INDEX($F$5:$F$917,MATCH(D32,$D$5:$D$917,0))</f>
        <v>0.002581018518518517</v>
      </c>
    </row>
    <row r="33" spans="1:9" ht="15" customHeight="1">
      <c r="A33" s="13">
        <v>29</v>
      </c>
      <c r="B33" s="21" t="s">
        <v>130</v>
      </c>
      <c r="C33" s="21" t="s">
        <v>16</v>
      </c>
      <c r="D33" s="24" t="s">
        <v>33</v>
      </c>
      <c r="E33" s="21" t="s">
        <v>77</v>
      </c>
      <c r="F33" s="24" t="s">
        <v>131</v>
      </c>
      <c r="G33" s="13" t="str">
        <f t="shared" si="0"/>
        <v>4.18/km</v>
      </c>
      <c r="H33" s="14">
        <f t="shared" si="1"/>
        <v>0.00494212962962963</v>
      </c>
      <c r="I33" s="14">
        <f>F33-INDEX($F$5:$F$917,MATCH(D33,$D$5:$D$917,0))</f>
        <v>0.0019097222222222224</v>
      </c>
    </row>
    <row r="34" spans="1:9" ht="15" customHeight="1">
      <c r="A34" s="13">
        <v>30</v>
      </c>
      <c r="B34" s="21" t="s">
        <v>132</v>
      </c>
      <c r="C34" s="21" t="s">
        <v>133</v>
      </c>
      <c r="D34" s="24" t="s">
        <v>31</v>
      </c>
      <c r="E34" s="21" t="s">
        <v>190</v>
      </c>
      <c r="F34" s="24" t="s">
        <v>134</v>
      </c>
      <c r="G34" s="13" t="str">
        <f t="shared" si="0"/>
        <v>4.19/km</v>
      </c>
      <c r="H34" s="14">
        <f t="shared" si="1"/>
        <v>0.005046296296296292</v>
      </c>
      <c r="I34" s="14">
        <f>F34-INDEX($F$5:$F$917,MATCH(D34,$D$5:$D$917,0))</f>
        <v>0.004363425925925923</v>
      </c>
    </row>
    <row r="35" spans="1:9" ht="15" customHeight="1">
      <c r="A35" s="13">
        <v>31</v>
      </c>
      <c r="B35" s="21" t="s">
        <v>135</v>
      </c>
      <c r="C35" s="21" t="s">
        <v>21</v>
      </c>
      <c r="D35" s="24" t="s">
        <v>37</v>
      </c>
      <c r="E35" s="21" t="s">
        <v>191</v>
      </c>
      <c r="F35" s="24" t="s">
        <v>136</v>
      </c>
      <c r="G35" s="13" t="str">
        <f t="shared" si="0"/>
        <v>4.20/km</v>
      </c>
      <c r="H35" s="14">
        <f t="shared" si="1"/>
        <v>0.00512731481481481</v>
      </c>
      <c r="I35" s="14">
        <f>F35-INDEX($F$5:$F$917,MATCH(D35,$D$5:$D$917,0))</f>
        <v>0</v>
      </c>
    </row>
    <row r="36" spans="1:9" ht="15" customHeight="1">
      <c r="A36" s="13">
        <v>32</v>
      </c>
      <c r="B36" s="21" t="s">
        <v>137</v>
      </c>
      <c r="C36" s="21" t="s">
        <v>42</v>
      </c>
      <c r="D36" s="24" t="s">
        <v>33</v>
      </c>
      <c r="E36" s="21" t="s">
        <v>93</v>
      </c>
      <c r="F36" s="24" t="s">
        <v>138</v>
      </c>
      <c r="G36" s="13" t="str">
        <f t="shared" si="0"/>
        <v>4.22/km</v>
      </c>
      <c r="H36" s="14">
        <f t="shared" si="1"/>
        <v>0.005289351851851851</v>
      </c>
      <c r="I36" s="14">
        <f>F36-INDEX($F$5:$F$917,MATCH(D36,$D$5:$D$917,0))</f>
        <v>0.0022569444444444434</v>
      </c>
    </row>
    <row r="37" spans="1:9" ht="15" customHeight="1">
      <c r="A37" s="13">
        <v>33</v>
      </c>
      <c r="B37" s="21" t="s">
        <v>139</v>
      </c>
      <c r="C37" s="21" t="s">
        <v>47</v>
      </c>
      <c r="D37" s="24" t="s">
        <v>32</v>
      </c>
      <c r="E37" s="21" t="s">
        <v>85</v>
      </c>
      <c r="F37" s="24" t="s">
        <v>138</v>
      </c>
      <c r="G37" s="13" t="str">
        <f t="shared" si="0"/>
        <v>4.22/km</v>
      </c>
      <c r="H37" s="14">
        <f t="shared" si="1"/>
        <v>0.005289351851851851</v>
      </c>
      <c r="I37" s="14">
        <f>F37-INDEX($F$5:$F$917,MATCH(D37,$D$5:$D$917,0))</f>
        <v>0.0023958333333333366</v>
      </c>
    </row>
    <row r="38" spans="1:9" ht="15" customHeight="1">
      <c r="A38" s="13">
        <v>34</v>
      </c>
      <c r="B38" s="21" t="s">
        <v>140</v>
      </c>
      <c r="C38" s="21" t="s">
        <v>27</v>
      </c>
      <c r="D38" s="24" t="s">
        <v>35</v>
      </c>
      <c r="E38" s="21" t="s">
        <v>188</v>
      </c>
      <c r="F38" s="24" t="s">
        <v>141</v>
      </c>
      <c r="G38" s="13" t="str">
        <f t="shared" si="0"/>
        <v>4.23/km</v>
      </c>
      <c r="H38" s="14">
        <f t="shared" si="1"/>
        <v>0.005335648148148148</v>
      </c>
      <c r="I38" s="14">
        <f>F38-INDEX($F$5:$F$917,MATCH(D38,$D$5:$D$917,0))</f>
        <v>0.0009837962962962986</v>
      </c>
    </row>
    <row r="39" spans="1:9" ht="15" customHeight="1">
      <c r="A39" s="13">
        <v>35</v>
      </c>
      <c r="B39" s="21" t="s">
        <v>142</v>
      </c>
      <c r="C39" s="21" t="s">
        <v>46</v>
      </c>
      <c r="D39" s="24" t="s">
        <v>35</v>
      </c>
      <c r="E39" s="21" t="s">
        <v>85</v>
      </c>
      <c r="F39" s="24" t="s">
        <v>143</v>
      </c>
      <c r="G39" s="13" t="str">
        <f t="shared" si="0"/>
        <v>4.27/km</v>
      </c>
      <c r="H39" s="14">
        <f t="shared" si="1"/>
        <v>0.005671296296296292</v>
      </c>
      <c r="I39" s="14">
        <f>F39-INDEX($F$5:$F$917,MATCH(D39,$D$5:$D$917,0))</f>
        <v>0.0013194444444444425</v>
      </c>
    </row>
    <row r="40" spans="1:9" ht="15" customHeight="1">
      <c r="A40" s="13">
        <v>36</v>
      </c>
      <c r="B40" s="21" t="s">
        <v>144</v>
      </c>
      <c r="C40" s="21" t="s">
        <v>23</v>
      </c>
      <c r="D40" s="24" t="s">
        <v>33</v>
      </c>
      <c r="E40" s="21" t="s">
        <v>85</v>
      </c>
      <c r="F40" s="24" t="s">
        <v>145</v>
      </c>
      <c r="G40" s="13" t="str">
        <f t="shared" si="0"/>
        <v>4.32/km</v>
      </c>
      <c r="H40" s="14">
        <f t="shared" si="1"/>
        <v>0.006041666666666667</v>
      </c>
      <c r="I40" s="14">
        <f>F40-INDEX($F$5:$F$917,MATCH(D40,$D$5:$D$917,0))</f>
        <v>0.00300925925925926</v>
      </c>
    </row>
    <row r="41" spans="1:9" ht="15" customHeight="1">
      <c r="A41" s="13">
        <v>37</v>
      </c>
      <c r="B41" s="21" t="s">
        <v>146</v>
      </c>
      <c r="C41" s="21" t="s">
        <v>147</v>
      </c>
      <c r="D41" s="24" t="s">
        <v>36</v>
      </c>
      <c r="E41" s="21" t="s">
        <v>77</v>
      </c>
      <c r="F41" s="24" t="s">
        <v>148</v>
      </c>
      <c r="G41" s="13" t="str">
        <f t="shared" si="0"/>
        <v>4.33/km</v>
      </c>
      <c r="H41" s="14">
        <f t="shared" si="1"/>
        <v>0.006180555555555554</v>
      </c>
      <c r="I41" s="14">
        <f>F41-INDEX($F$5:$F$917,MATCH(D41,$D$5:$D$917,0))</f>
        <v>0.003506944444444448</v>
      </c>
    </row>
    <row r="42" spans="1:9" ht="15" customHeight="1">
      <c r="A42" s="13">
        <v>38</v>
      </c>
      <c r="B42" s="21" t="s">
        <v>149</v>
      </c>
      <c r="C42" s="21" t="s">
        <v>150</v>
      </c>
      <c r="D42" s="24" t="s">
        <v>99</v>
      </c>
      <c r="E42" s="21" t="s">
        <v>74</v>
      </c>
      <c r="F42" s="24" t="s">
        <v>151</v>
      </c>
      <c r="G42" s="13" t="str">
        <f t="shared" si="0"/>
        <v>4.34/km</v>
      </c>
      <c r="H42" s="14">
        <f t="shared" si="1"/>
        <v>0.006238425925925925</v>
      </c>
      <c r="I42" s="14">
        <f>F42-INDEX($F$5:$F$917,MATCH(D42,$D$5:$D$917,0))</f>
        <v>0.0027083333333333334</v>
      </c>
    </row>
    <row r="43" spans="1:9" ht="15" customHeight="1">
      <c r="A43" s="13">
        <v>39</v>
      </c>
      <c r="B43" s="21" t="s">
        <v>152</v>
      </c>
      <c r="C43" s="21" t="s">
        <v>153</v>
      </c>
      <c r="D43" s="24" t="s">
        <v>154</v>
      </c>
      <c r="E43" s="21" t="s">
        <v>0</v>
      </c>
      <c r="F43" s="24" t="s">
        <v>155</v>
      </c>
      <c r="G43" s="13" t="str">
        <f t="shared" si="0"/>
        <v>4.35/km</v>
      </c>
      <c r="H43" s="14">
        <f t="shared" si="1"/>
        <v>0.006331018518518517</v>
      </c>
      <c r="I43" s="14">
        <f>F43-INDEX($F$5:$F$917,MATCH(D43,$D$5:$D$917,0))</f>
        <v>0</v>
      </c>
    </row>
    <row r="44" spans="1:9" ht="15" customHeight="1">
      <c r="A44" s="13">
        <v>40</v>
      </c>
      <c r="B44" s="21" t="s">
        <v>156</v>
      </c>
      <c r="C44" s="21" t="s">
        <v>20</v>
      </c>
      <c r="D44" s="24" t="s">
        <v>66</v>
      </c>
      <c r="E44" s="21" t="s">
        <v>0</v>
      </c>
      <c r="F44" s="24" t="s">
        <v>157</v>
      </c>
      <c r="G44" s="13" t="str">
        <f t="shared" si="0"/>
        <v>4.35/km</v>
      </c>
      <c r="H44" s="14">
        <f t="shared" si="1"/>
        <v>0.006354166666666664</v>
      </c>
      <c r="I44" s="14">
        <f>F44-INDEX($F$5:$F$917,MATCH(D44,$D$5:$D$917,0))</f>
        <v>0.0055208333333333325</v>
      </c>
    </row>
    <row r="45" spans="1:9" ht="15" customHeight="1">
      <c r="A45" s="13">
        <v>41</v>
      </c>
      <c r="B45" s="21" t="s">
        <v>158</v>
      </c>
      <c r="C45" s="21" t="s">
        <v>18</v>
      </c>
      <c r="D45" s="24" t="s">
        <v>33</v>
      </c>
      <c r="E45" s="21" t="s">
        <v>85</v>
      </c>
      <c r="F45" s="24" t="s">
        <v>159</v>
      </c>
      <c r="G45" s="13" t="str">
        <f t="shared" si="0"/>
        <v>4.40/km</v>
      </c>
      <c r="H45" s="14">
        <f t="shared" si="1"/>
        <v>0.006701388888888885</v>
      </c>
      <c r="I45" s="14">
        <f>F45-INDEX($F$5:$F$917,MATCH(D45,$D$5:$D$917,0))</f>
        <v>0.003668981481481478</v>
      </c>
    </row>
    <row r="46" spans="1:9" ht="15" customHeight="1">
      <c r="A46" s="13">
        <v>42</v>
      </c>
      <c r="B46" s="21" t="s">
        <v>160</v>
      </c>
      <c r="C46" s="21" t="s">
        <v>19</v>
      </c>
      <c r="D46" s="24" t="s">
        <v>90</v>
      </c>
      <c r="E46" s="21" t="s">
        <v>0</v>
      </c>
      <c r="F46" s="24" t="s">
        <v>161</v>
      </c>
      <c r="G46" s="13" t="str">
        <f t="shared" si="0"/>
        <v>4.58/km</v>
      </c>
      <c r="H46" s="14">
        <f t="shared" si="1"/>
        <v>0.008171296296296295</v>
      </c>
      <c r="I46" s="14">
        <f>F46-INDEX($F$5:$F$917,MATCH(D46,$D$5:$D$917,0))</f>
        <v>0.00494212962962963</v>
      </c>
    </row>
    <row r="47" spans="1:9" ht="15" customHeight="1">
      <c r="A47" s="13">
        <v>43</v>
      </c>
      <c r="B47" s="21" t="s">
        <v>162</v>
      </c>
      <c r="C47" s="21" t="s">
        <v>163</v>
      </c>
      <c r="D47" s="24" t="s">
        <v>38</v>
      </c>
      <c r="E47" s="21" t="s">
        <v>85</v>
      </c>
      <c r="F47" s="24" t="s">
        <v>164</v>
      </c>
      <c r="G47" s="13" t="str">
        <f t="shared" si="0"/>
        <v>4.59/km</v>
      </c>
      <c r="H47" s="14">
        <f t="shared" si="1"/>
        <v>0.00827546296296296</v>
      </c>
      <c r="I47" s="14">
        <f>F47-INDEX($F$5:$F$917,MATCH(D47,$D$5:$D$917,0))</f>
        <v>0</v>
      </c>
    </row>
    <row r="48" spans="1:9" ht="15" customHeight="1">
      <c r="A48" s="13">
        <v>44</v>
      </c>
      <c r="B48" s="21" t="s">
        <v>165</v>
      </c>
      <c r="C48" s="21" t="s">
        <v>25</v>
      </c>
      <c r="D48" s="24" t="s">
        <v>34</v>
      </c>
      <c r="E48" s="21" t="s">
        <v>85</v>
      </c>
      <c r="F48" s="24" t="s">
        <v>166</v>
      </c>
      <c r="G48" s="13" t="str">
        <f t="shared" si="0"/>
        <v>5.07/km</v>
      </c>
      <c r="H48" s="14">
        <f t="shared" si="1"/>
        <v>0.008935185185185185</v>
      </c>
      <c r="I48" s="14">
        <f>F48-INDEX($F$5:$F$917,MATCH(D48,$D$5:$D$917,0))</f>
        <v>0.006631944444444447</v>
      </c>
    </row>
    <row r="49" spans="1:9" ht="15" customHeight="1">
      <c r="A49" s="13">
        <v>45</v>
      </c>
      <c r="B49" s="21" t="s">
        <v>167</v>
      </c>
      <c r="C49" s="21" t="s">
        <v>22</v>
      </c>
      <c r="D49" s="24" t="s">
        <v>32</v>
      </c>
      <c r="E49" s="21" t="s">
        <v>77</v>
      </c>
      <c r="F49" s="24" t="s">
        <v>168</v>
      </c>
      <c r="G49" s="13" t="str">
        <f t="shared" si="0"/>
        <v>5.10/km</v>
      </c>
      <c r="H49" s="14">
        <f t="shared" si="1"/>
        <v>0.00916666666666666</v>
      </c>
      <c r="I49" s="14">
        <f>F49-INDEX($F$5:$F$917,MATCH(D49,$D$5:$D$917,0))</f>
        <v>0.006273148148148146</v>
      </c>
    </row>
    <row r="50" spans="1:9" ht="15" customHeight="1">
      <c r="A50" s="13">
        <v>46</v>
      </c>
      <c r="B50" s="21" t="s">
        <v>169</v>
      </c>
      <c r="C50" s="21" t="s">
        <v>27</v>
      </c>
      <c r="D50" s="24" t="s">
        <v>35</v>
      </c>
      <c r="E50" s="21" t="s">
        <v>85</v>
      </c>
      <c r="F50" s="24" t="s">
        <v>170</v>
      </c>
      <c r="G50" s="13" t="str">
        <f t="shared" si="0"/>
        <v>5.13/km</v>
      </c>
      <c r="H50" s="14">
        <f t="shared" si="1"/>
        <v>0.009386574074074068</v>
      </c>
      <c r="I50" s="14">
        <f>F50-INDEX($F$5:$F$917,MATCH(D50,$D$5:$D$917,0))</f>
        <v>0.005034722222222218</v>
      </c>
    </row>
    <row r="51" spans="1:9" ht="15" customHeight="1">
      <c r="A51" s="13">
        <v>47</v>
      </c>
      <c r="B51" s="21" t="s">
        <v>171</v>
      </c>
      <c r="C51" s="21" t="s">
        <v>49</v>
      </c>
      <c r="D51" s="24" t="s">
        <v>39</v>
      </c>
      <c r="E51" s="21" t="s">
        <v>188</v>
      </c>
      <c r="F51" s="24" t="s">
        <v>172</v>
      </c>
      <c r="G51" s="13" t="str">
        <f t="shared" si="0"/>
        <v>5.19/km</v>
      </c>
      <c r="H51" s="14">
        <f t="shared" si="1"/>
        <v>0.00989583333333333</v>
      </c>
      <c r="I51" s="14">
        <f>F51-INDEX($F$5:$F$917,MATCH(D51,$D$5:$D$917,0))</f>
        <v>0</v>
      </c>
    </row>
    <row r="52" spans="1:9" ht="15" customHeight="1">
      <c r="A52" s="13">
        <v>48</v>
      </c>
      <c r="B52" s="21" t="s">
        <v>173</v>
      </c>
      <c r="C52" s="21" t="s">
        <v>3</v>
      </c>
      <c r="D52" s="24" t="s">
        <v>39</v>
      </c>
      <c r="E52" s="21" t="s">
        <v>188</v>
      </c>
      <c r="F52" s="24" t="s">
        <v>174</v>
      </c>
      <c r="G52" s="13" t="str">
        <f t="shared" si="0"/>
        <v>5.32/km</v>
      </c>
      <c r="H52" s="14">
        <f t="shared" si="1"/>
        <v>0.010914351851851849</v>
      </c>
      <c r="I52" s="14">
        <f>F52-INDEX($F$5:$F$917,MATCH(D52,$D$5:$D$917,0))</f>
        <v>0.0010185185185185193</v>
      </c>
    </row>
    <row r="53" spans="1:9" ht="15" customHeight="1">
      <c r="A53" s="13">
        <v>49</v>
      </c>
      <c r="B53" s="21" t="s">
        <v>175</v>
      </c>
      <c r="C53" s="21" t="s">
        <v>176</v>
      </c>
      <c r="D53" s="24" t="s">
        <v>99</v>
      </c>
      <c r="E53" s="21" t="s">
        <v>188</v>
      </c>
      <c r="F53" s="24" t="s">
        <v>177</v>
      </c>
      <c r="G53" s="13" t="str">
        <f t="shared" si="0"/>
        <v>5.48/km</v>
      </c>
      <c r="H53" s="14">
        <f t="shared" si="1"/>
        <v>0.012233796296296291</v>
      </c>
      <c r="I53" s="14">
        <f>F53-INDEX($F$5:$F$917,MATCH(D53,$D$5:$D$917,0))</f>
        <v>0.0087037037037037</v>
      </c>
    </row>
    <row r="54" spans="1:9" ht="15" customHeight="1">
      <c r="A54" s="13">
        <v>50</v>
      </c>
      <c r="B54" s="21" t="s">
        <v>178</v>
      </c>
      <c r="C54" s="21" t="s">
        <v>23</v>
      </c>
      <c r="D54" s="24" t="s">
        <v>90</v>
      </c>
      <c r="E54" s="21" t="s">
        <v>188</v>
      </c>
      <c r="F54" s="24" t="s">
        <v>177</v>
      </c>
      <c r="G54" s="13" t="str">
        <f t="shared" si="0"/>
        <v>5.48/km</v>
      </c>
      <c r="H54" s="14">
        <f t="shared" si="1"/>
        <v>0.012233796296296291</v>
      </c>
      <c r="I54" s="14">
        <f>F54-INDEX($F$5:$F$917,MATCH(D54,$D$5:$D$917,0))</f>
        <v>0.009004629629629626</v>
      </c>
    </row>
    <row r="55" spans="1:9" ht="15" customHeight="1">
      <c r="A55" s="13">
        <v>51</v>
      </c>
      <c r="B55" s="21" t="s">
        <v>44</v>
      </c>
      <c r="C55" s="21" t="s">
        <v>50</v>
      </c>
      <c r="D55" s="24" t="s">
        <v>99</v>
      </c>
      <c r="E55" s="21" t="s">
        <v>190</v>
      </c>
      <c r="F55" s="24" t="s">
        <v>179</v>
      </c>
      <c r="G55" s="13" t="str">
        <f t="shared" si="0"/>
        <v>5.53/km</v>
      </c>
      <c r="H55" s="14">
        <f t="shared" si="1"/>
        <v>0.012604166666666666</v>
      </c>
      <c r="I55" s="14">
        <f>F55-INDEX($F$5:$F$917,MATCH(D55,$D$5:$D$917,0))</f>
        <v>0.009074074074074075</v>
      </c>
    </row>
    <row r="56" spans="1:9" ht="15" customHeight="1">
      <c r="A56" s="13">
        <v>52</v>
      </c>
      <c r="B56" s="21" t="s">
        <v>180</v>
      </c>
      <c r="C56" s="21" t="s">
        <v>181</v>
      </c>
      <c r="D56" s="24" t="s">
        <v>36</v>
      </c>
      <c r="E56" s="21" t="s">
        <v>77</v>
      </c>
      <c r="F56" s="24" t="s">
        <v>182</v>
      </c>
      <c r="G56" s="13" t="str">
        <f t="shared" si="0"/>
        <v>7.29/km</v>
      </c>
      <c r="H56" s="14">
        <f t="shared" si="1"/>
        <v>0.02043981481481481</v>
      </c>
      <c r="I56" s="14">
        <f>F56-INDEX($F$5:$F$917,MATCH(D56,$D$5:$D$917,0))</f>
        <v>0.017766203703703704</v>
      </c>
    </row>
    <row r="57" spans="1:9" ht="15" customHeight="1">
      <c r="A57" s="16">
        <v>53</v>
      </c>
      <c r="B57" s="22" t="s">
        <v>183</v>
      </c>
      <c r="C57" s="22" t="s">
        <v>51</v>
      </c>
      <c r="D57" s="25" t="s">
        <v>36</v>
      </c>
      <c r="E57" s="22" t="s">
        <v>77</v>
      </c>
      <c r="F57" s="25" t="s">
        <v>184</v>
      </c>
      <c r="G57" s="16" t="str">
        <f t="shared" si="0"/>
        <v>7.32/km</v>
      </c>
      <c r="H57" s="17">
        <f>F57-$F$5</f>
        <v>0.020671296296296295</v>
      </c>
      <c r="I57" s="17">
        <f>F57-INDEX($F$5:$F$917,MATCH(D57,$D$5:$D$917,0))</f>
        <v>0.01799768518518519</v>
      </c>
    </row>
  </sheetData>
  <autoFilter ref="A4:I57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pane ySplit="3" topLeftCell="BM4" activePane="bottomLeft" state="frozen"/>
      <selection pane="topLeft" activeCell="A1" sqref="A1"/>
      <selection pane="bottomLeft" activeCell="B13" sqref="B13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29" t="str">
        <f>Individuale!A1</f>
        <v>Via Francigena</v>
      </c>
      <c r="B1" s="29"/>
      <c r="C1" s="29"/>
    </row>
    <row r="2" spans="1:3" ht="42" customHeight="1">
      <c r="A2" s="30" t="str">
        <f>Individuale!A3&amp;" km. "&amp;Individuale!I3</f>
        <v>Ceprano (FR) Italia - Domenica 26/07/2012 km. 7</v>
      </c>
      <c r="B2" s="30"/>
      <c r="C2" s="30"/>
    </row>
    <row r="3" spans="1:3" ht="24.75" customHeight="1">
      <c r="A3" s="18" t="s">
        <v>6</v>
      </c>
      <c r="B3" s="19" t="s">
        <v>10</v>
      </c>
      <c r="C3" s="19" t="s">
        <v>4</v>
      </c>
    </row>
    <row r="4" spans="1:3" ht="15" customHeight="1">
      <c r="A4" s="10">
        <v>1</v>
      </c>
      <c r="B4" s="31" t="s">
        <v>77</v>
      </c>
      <c r="C4" s="34">
        <v>10</v>
      </c>
    </row>
    <row r="5" spans="1:3" ht="15" customHeight="1">
      <c r="A5" s="13">
        <v>2</v>
      </c>
      <c r="B5" s="32" t="s">
        <v>85</v>
      </c>
      <c r="C5" s="35">
        <v>9</v>
      </c>
    </row>
    <row r="6" spans="1:3" ht="15" customHeight="1">
      <c r="A6" s="13">
        <v>3</v>
      </c>
      <c r="B6" s="32" t="s">
        <v>188</v>
      </c>
      <c r="C6" s="35">
        <v>6</v>
      </c>
    </row>
    <row r="7" spans="1:3" ht="15" customHeight="1">
      <c r="A7" s="13">
        <v>4</v>
      </c>
      <c r="B7" s="32" t="s">
        <v>74</v>
      </c>
      <c r="C7" s="35">
        <v>4</v>
      </c>
    </row>
    <row r="8" spans="1:3" ht="15" customHeight="1">
      <c r="A8" s="13">
        <v>5</v>
      </c>
      <c r="B8" s="32" t="s">
        <v>190</v>
      </c>
      <c r="C8" s="35">
        <v>4</v>
      </c>
    </row>
    <row r="9" spans="1:3" ht="15" customHeight="1">
      <c r="A9" s="13">
        <v>6</v>
      </c>
      <c r="B9" s="32" t="s">
        <v>191</v>
      </c>
      <c r="C9" s="35">
        <v>3</v>
      </c>
    </row>
    <row r="10" spans="1:3" ht="15" customHeight="1">
      <c r="A10" s="13">
        <v>7</v>
      </c>
      <c r="B10" s="32" t="s">
        <v>0</v>
      </c>
      <c r="C10" s="35">
        <v>3</v>
      </c>
    </row>
    <row r="11" spans="1:3" ht="15" customHeight="1">
      <c r="A11" s="13">
        <v>8</v>
      </c>
      <c r="B11" s="32" t="s">
        <v>59</v>
      </c>
      <c r="C11" s="35">
        <v>2</v>
      </c>
    </row>
    <row r="12" spans="1:3" ht="15" customHeight="1">
      <c r="A12" s="13">
        <v>9</v>
      </c>
      <c r="B12" s="32" t="s">
        <v>93</v>
      </c>
      <c r="C12" s="35">
        <v>2</v>
      </c>
    </row>
    <row r="13" spans="1:3" ht="15" customHeight="1">
      <c r="A13" s="13">
        <v>10</v>
      </c>
      <c r="B13" s="32" t="s">
        <v>109</v>
      </c>
      <c r="C13" s="35">
        <v>2</v>
      </c>
    </row>
    <row r="14" spans="1:3" ht="15" customHeight="1">
      <c r="A14" s="13">
        <v>11</v>
      </c>
      <c r="B14" s="32" t="s">
        <v>62</v>
      </c>
      <c r="C14" s="35">
        <v>2</v>
      </c>
    </row>
    <row r="15" spans="1:3" ht="15" customHeight="1">
      <c r="A15" s="13">
        <v>12</v>
      </c>
      <c r="B15" s="32" t="s">
        <v>1</v>
      </c>
      <c r="C15" s="35">
        <v>2</v>
      </c>
    </row>
    <row r="16" spans="1:3" ht="15" customHeight="1">
      <c r="A16" s="13">
        <v>13</v>
      </c>
      <c r="B16" s="32" t="s">
        <v>189</v>
      </c>
      <c r="C16" s="35">
        <v>1</v>
      </c>
    </row>
    <row r="17" spans="1:3" ht="15" customHeight="1">
      <c r="A17" s="13">
        <v>14</v>
      </c>
      <c r="B17" s="32" t="s">
        <v>55</v>
      </c>
      <c r="C17" s="35">
        <v>1</v>
      </c>
    </row>
    <row r="18" spans="1:3" ht="15" customHeight="1">
      <c r="A18" s="13">
        <v>15</v>
      </c>
      <c r="B18" s="32" t="s">
        <v>120</v>
      </c>
      <c r="C18" s="35">
        <v>1</v>
      </c>
    </row>
    <row r="19" spans="1:3" ht="15" customHeight="1">
      <c r="A19" s="16">
        <v>16</v>
      </c>
      <c r="B19" s="33" t="s">
        <v>67</v>
      </c>
      <c r="C19" s="36">
        <v>1</v>
      </c>
    </row>
    <row r="20" ht="12.75">
      <c r="C20" s="2">
        <f>SUM(C4:C19)</f>
        <v>53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2012-06-11T09:10:46Z</dcterms:created>
  <dcterms:modified xsi:type="dcterms:W3CDTF">2012-08-07T08:59:03Z</dcterms:modified>
  <cp:category/>
  <cp:version/>
  <cp:contentType/>
  <cp:contentStatus/>
</cp:coreProperties>
</file>