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'Individuale'!$A$4:$I$105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<sst xmlns="http://schemas.openxmlformats.org/spreadsheetml/2006/main" count="435" uniqueCount="209">
  <si>
    <t>Iscritti</t>
  </si>
  <si>
    <t>Petrei</t>
  </si>
  <si>
    <t>Antonello</t>
  </si>
  <si>
    <t>M40</t>
  </si>
  <si>
    <t>Opoa Plus Ultra</t>
  </si>
  <si>
    <t>Lamiri</t>
  </si>
  <si>
    <t>Mahmmed</t>
  </si>
  <si>
    <t>ASS. Ecomaratona dei Marsi</t>
  </si>
  <si>
    <t>Fantozzi</t>
  </si>
  <si>
    <t>Mirko</t>
  </si>
  <si>
    <t>TM23</t>
  </si>
  <si>
    <t>USA Club Avezzano</t>
  </si>
  <si>
    <t>Silvestri</t>
  </si>
  <si>
    <t>Simone</t>
  </si>
  <si>
    <t>Libero</t>
  </si>
  <si>
    <t>Tartaglia</t>
  </si>
  <si>
    <t>Vincenzo</t>
  </si>
  <si>
    <t>G.S. Marsica Avezzano</t>
  </si>
  <si>
    <t>Nuccitelli</t>
  </si>
  <si>
    <t>Gianluca</t>
  </si>
  <si>
    <t>Podistica Luco dei marsi</t>
  </si>
  <si>
    <t>Lo Re</t>
  </si>
  <si>
    <t>Corrado</t>
  </si>
  <si>
    <t>M35</t>
  </si>
  <si>
    <t>Podistica Avezzano</t>
  </si>
  <si>
    <t>Cambise</t>
  </si>
  <si>
    <t>Franco</t>
  </si>
  <si>
    <t>M45</t>
  </si>
  <si>
    <t>Taglieri</t>
  </si>
  <si>
    <t>Liberato</t>
  </si>
  <si>
    <t>Lisciani</t>
  </si>
  <si>
    <t>Gabriele</t>
  </si>
  <si>
    <t>M50</t>
  </si>
  <si>
    <t>Amabrini</t>
  </si>
  <si>
    <t>Fabio</t>
  </si>
  <si>
    <t>Buongiovanni</t>
  </si>
  <si>
    <t>Danilo</t>
  </si>
  <si>
    <t>Perrozzi</t>
  </si>
  <si>
    <t>Gianfranco</t>
  </si>
  <si>
    <t>Di Giamberardino</t>
  </si>
  <si>
    <t>Domenico</t>
  </si>
  <si>
    <t>Barilone</t>
  </si>
  <si>
    <t>Sora Runners Club</t>
  </si>
  <si>
    <t>Carusi</t>
  </si>
  <si>
    <t>Nicola</t>
  </si>
  <si>
    <t>Maceroni</t>
  </si>
  <si>
    <t>Luca</t>
  </si>
  <si>
    <t>Asd Poleis</t>
  </si>
  <si>
    <t>Pasqualino</t>
  </si>
  <si>
    <t>Bianchi</t>
  </si>
  <si>
    <t>Antonio</t>
  </si>
  <si>
    <t>Enzo</t>
  </si>
  <si>
    <t>M60</t>
  </si>
  <si>
    <t>Tabacco</t>
  </si>
  <si>
    <t>Tullio</t>
  </si>
  <si>
    <t>M55</t>
  </si>
  <si>
    <t>Martorelli</t>
  </si>
  <si>
    <t>Giustino</t>
  </si>
  <si>
    <t>Di Giorgio</t>
  </si>
  <si>
    <t>Peluso</t>
  </si>
  <si>
    <t>Marco</t>
  </si>
  <si>
    <t>Martini</t>
  </si>
  <si>
    <t>Giampiero</t>
  </si>
  <si>
    <t>Campanelli</t>
  </si>
  <si>
    <t>Santilli</t>
  </si>
  <si>
    <t>Quaranta</t>
  </si>
  <si>
    <t>Marcello</t>
  </si>
  <si>
    <t>Guglietti</t>
  </si>
  <si>
    <t>Di Natale</t>
  </si>
  <si>
    <t>Simplicio</t>
  </si>
  <si>
    <t>Gusmaroli</t>
  </si>
  <si>
    <t>Massimiliano</t>
  </si>
  <si>
    <t>Pizzeria Il Podista</t>
  </si>
  <si>
    <t>Massimiani</t>
  </si>
  <si>
    <t>Gaetano</t>
  </si>
  <si>
    <t>Pera</t>
  </si>
  <si>
    <t>Sabri</t>
  </si>
  <si>
    <t>Raduan</t>
  </si>
  <si>
    <t>Atletica Lagos dei Marsi</t>
  </si>
  <si>
    <t>Cicconi</t>
  </si>
  <si>
    <t>Gilberto</t>
  </si>
  <si>
    <t>ASD Enea</t>
  </si>
  <si>
    <t>Ottaviani</t>
  </si>
  <si>
    <t>Ciangoli</t>
  </si>
  <si>
    <t>Sforza</t>
  </si>
  <si>
    <t>Alessio Manuel</t>
  </si>
  <si>
    <t>Rodorigo</t>
  </si>
  <si>
    <t>Faonio</t>
  </si>
  <si>
    <t>Rino</t>
  </si>
  <si>
    <t>Mascolo</t>
  </si>
  <si>
    <t>Maurizio</t>
  </si>
  <si>
    <t>Piperni</t>
  </si>
  <si>
    <t>Enrico</t>
  </si>
  <si>
    <t>GS Celano</t>
  </si>
  <si>
    <t>Corsi</t>
  </si>
  <si>
    <t>Paolo</t>
  </si>
  <si>
    <t>Fasciani</t>
  </si>
  <si>
    <t>Emilio</t>
  </si>
  <si>
    <t>Annini</t>
  </si>
  <si>
    <t>Capobianco</t>
  </si>
  <si>
    <t>Piccinini</t>
  </si>
  <si>
    <t>Anna</t>
  </si>
  <si>
    <t>F40</t>
  </si>
  <si>
    <t>Settevendemmie</t>
  </si>
  <si>
    <t>Patrizia</t>
  </si>
  <si>
    <t>F45</t>
  </si>
  <si>
    <t>Tinarelli</t>
  </si>
  <si>
    <t>Romolo</t>
  </si>
  <si>
    <t>Colangelo</t>
  </si>
  <si>
    <t>Costantino</t>
  </si>
  <si>
    <t>Di Nardo</t>
  </si>
  <si>
    <t>Monacelli Gargaro</t>
  </si>
  <si>
    <t>Francesco</t>
  </si>
  <si>
    <t>INiX Sport</t>
  </si>
  <si>
    <t>Angeloni</t>
  </si>
  <si>
    <t>Tantalo</t>
  </si>
  <si>
    <t>Marini</t>
  </si>
  <si>
    <t>Luigi</t>
  </si>
  <si>
    <t>D'alessandro</t>
  </si>
  <si>
    <t>Ivo</t>
  </si>
  <si>
    <t>Paponetti</t>
  </si>
  <si>
    <t>Cesira</t>
  </si>
  <si>
    <t>F35</t>
  </si>
  <si>
    <t>Fegatilli</t>
  </si>
  <si>
    <t>Fausto</t>
  </si>
  <si>
    <t>Bassi</t>
  </si>
  <si>
    <t>De angelis</t>
  </si>
  <si>
    <t>Pasqaule</t>
  </si>
  <si>
    <t>Grasso</t>
  </si>
  <si>
    <t>Fatato</t>
  </si>
  <si>
    <t>Carmine</t>
  </si>
  <si>
    <t>Graziani</t>
  </si>
  <si>
    <t>Rodolfo mario</t>
  </si>
  <si>
    <t>Cipriani</t>
  </si>
  <si>
    <t>Anzini</t>
  </si>
  <si>
    <t>M70</t>
  </si>
  <si>
    <t>Capoccitti</t>
  </si>
  <si>
    <t>Giuseppe</t>
  </si>
  <si>
    <t>Di maggio</t>
  </si>
  <si>
    <t>Benedetto</t>
  </si>
  <si>
    <t>Scognamiglio</t>
  </si>
  <si>
    <t>Asci</t>
  </si>
  <si>
    <t>Sante</t>
  </si>
  <si>
    <t>Mosca</t>
  </si>
  <si>
    <t>Giovanni</t>
  </si>
  <si>
    <t>Bellobuono</t>
  </si>
  <si>
    <t>Maria Loreta</t>
  </si>
  <si>
    <t>F23</t>
  </si>
  <si>
    <t>Lauri</t>
  </si>
  <si>
    <t>Calzetta</t>
  </si>
  <si>
    <t>De Angelis</t>
  </si>
  <si>
    <t>Remo</t>
  </si>
  <si>
    <t>Rosalia</t>
  </si>
  <si>
    <t>Scipioni</t>
  </si>
  <si>
    <t>Lippa</t>
  </si>
  <si>
    <t>Leucio</t>
  </si>
  <si>
    <t>Cerasani</t>
  </si>
  <si>
    <t>Cesidio</t>
  </si>
  <si>
    <t>Colizza</t>
  </si>
  <si>
    <t>Guido</t>
  </si>
  <si>
    <t>Molinelli</t>
  </si>
  <si>
    <t>Tirabassi</t>
  </si>
  <si>
    <t>Patrizio</t>
  </si>
  <si>
    <t>Gaetani</t>
  </si>
  <si>
    <t>Di Salvatore</t>
  </si>
  <si>
    <t>Cristian</t>
  </si>
  <si>
    <t>Nello</t>
  </si>
  <si>
    <t>Stocoro</t>
  </si>
  <si>
    <t>Anna Maria</t>
  </si>
  <si>
    <t>Zarini</t>
  </si>
  <si>
    <t>Ermanno</t>
  </si>
  <si>
    <t>Pagnani</t>
  </si>
  <si>
    <t>Fernando</t>
  </si>
  <si>
    <t>Del Vecchio</t>
  </si>
  <si>
    <t>Manna</t>
  </si>
  <si>
    <t>Anna maria</t>
  </si>
  <si>
    <t>F50</t>
  </si>
  <si>
    <t>Amiconi</t>
  </si>
  <si>
    <t>Roberta</t>
  </si>
  <si>
    <t>Runners Club dei Marsi</t>
  </si>
  <si>
    <t>Tulumello</t>
  </si>
  <si>
    <t>Carmelo</t>
  </si>
  <si>
    <t>Olivieri</t>
  </si>
  <si>
    <t>Guerrino</t>
  </si>
  <si>
    <t>M65</t>
  </si>
  <si>
    <t>Subrani</t>
  </si>
  <si>
    <t>D'Andrea</t>
  </si>
  <si>
    <t>Argentino</t>
  </si>
  <si>
    <t>Di Clavio</t>
  </si>
  <si>
    <t>Gianni Luca</t>
  </si>
  <si>
    <t>Di carlo</t>
  </si>
  <si>
    <t>Antonella</t>
  </si>
  <si>
    <t>Rossi</t>
  </si>
  <si>
    <t>Alessandra</t>
  </si>
  <si>
    <t>Lettieri</t>
  </si>
  <si>
    <t>Carolina</t>
  </si>
  <si>
    <t>Tra i vicoli antichi</t>
  </si>
  <si>
    <t>9ª edizione</t>
  </si>
  <si>
    <t>Luco dei marsi (AQ) Italia - Mercoledì 25/04/2012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</si>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</sst>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workbookViewId="0" topLeftCell="A1">
      <pane ySplit="4" topLeftCell="BM72" activePane="bottomLeft" state="frozen"/>
      <selection pane="topLeft" activeCell="A1" sqref="A1"/>
      <selection pane="bottomLeft" activeCell="C87" sqref="C87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7" t="s">
        <v>196</v>
      </c>
      <c r="B1" s="27"/>
      <c r="C1" s="27"/>
      <c r="D1" s="27"/>
      <c r="E1" s="27"/>
      <c r="F1" s="27"/>
      <c r="G1" s="27"/>
      <c r="H1" s="27"/>
      <c r="I1" s="27"/>
    </row>
    <row r="2" spans="1:9" ht="24" customHeight="1">
      <c r="A2" s="28" t="s">
        <v>197</v>
      </c>
      <c r="B2" s="28"/>
      <c r="C2" s="28"/>
      <c r="D2" s="28"/>
      <c r="E2" s="28"/>
      <c r="F2" s="28"/>
      <c r="G2" s="28"/>
      <c r="H2" s="28"/>
      <c r="I2" s="28"/>
    </row>
    <row r="3" spans="1:9" ht="24" customHeight="1">
      <c r="A3" s="29" t="s">
        <v>198</v>
      </c>
      <c r="B3" s="29"/>
      <c r="C3" s="29"/>
      <c r="D3" s="29"/>
      <c r="E3" s="29"/>
      <c r="F3" s="29"/>
      <c r="G3" s="29"/>
      <c r="H3" s="3" t="s">
        <v>199</v>
      </c>
      <c r="I3" s="4">
        <v>9.9</v>
      </c>
    </row>
    <row r="4" spans="1:9" ht="37.5" customHeight="1">
      <c r="A4" s="5" t="s">
        <v>200</v>
      </c>
      <c r="B4" s="6" t="s">
        <v>201</v>
      </c>
      <c r="C4" s="7" t="s">
        <v>202</v>
      </c>
      <c r="D4" s="7" t="s">
        <v>203</v>
      </c>
      <c r="E4" s="8" t="s">
        <v>204</v>
      </c>
      <c r="F4" s="7" t="s">
        <v>205</v>
      </c>
      <c r="G4" s="7" t="s">
        <v>206</v>
      </c>
      <c r="H4" s="9" t="s">
        <v>207</v>
      </c>
      <c r="I4" s="9" t="s">
        <v>208</v>
      </c>
    </row>
    <row r="5" spans="1:9" s="13" customFormat="1" ht="15" customHeight="1">
      <c r="A5" s="10">
        <v>1</v>
      </c>
      <c r="B5" s="11" t="s">
        <v>1</v>
      </c>
      <c r="C5" s="11" t="s">
        <v>2</v>
      </c>
      <c r="D5" s="10" t="s">
        <v>3</v>
      </c>
      <c r="E5" s="11" t="s">
        <v>4</v>
      </c>
      <c r="F5" s="32">
        <v>0.024340277777777777</v>
      </c>
      <c r="G5" s="10" t="str">
        <f aca="true" t="shared" si="0" ref="G5:G68">TEXT(INT((HOUR(F5)*3600+MINUTE(F5)*60+SECOND(F5))/$I$3/60),"0")&amp;"."&amp;TEXT(MOD((HOUR(F5)*3600+MINUTE(F5)*60+SECOND(F5))/$I$3,60),"00")&amp;"/km"</f>
        <v>3.32/km</v>
      </c>
      <c r="H5" s="12">
        <f aca="true" t="shared" si="1" ref="H5:H68">F5-$F$5</f>
        <v>0</v>
      </c>
      <c r="I5" s="12">
        <f>F5-INDEX($F$5:$F$36,MATCH(D5,$D$5:$D$36,0))</f>
        <v>0</v>
      </c>
    </row>
    <row r="6" spans="1:9" s="13" customFormat="1" ht="15" customHeight="1">
      <c r="A6" s="14">
        <v>2</v>
      </c>
      <c r="B6" s="15" t="s">
        <v>5</v>
      </c>
      <c r="C6" s="15" t="s">
        <v>6</v>
      </c>
      <c r="D6" s="14" t="s">
        <v>3</v>
      </c>
      <c r="E6" s="15" t="s">
        <v>7</v>
      </c>
      <c r="F6" s="33">
        <v>0.024444444444444446</v>
      </c>
      <c r="G6" s="14" t="str">
        <f t="shared" si="0"/>
        <v>3.33/km</v>
      </c>
      <c r="H6" s="16">
        <f t="shared" si="1"/>
        <v>0.00010416666666666907</v>
      </c>
      <c r="I6" s="16">
        <f>F6-INDEX($F$5:$F$123,MATCH(D6,$D$5:$D$123,0))</f>
        <v>0.00010416666666666907</v>
      </c>
    </row>
    <row r="7" spans="1:9" s="13" customFormat="1" ht="15" customHeight="1">
      <c r="A7" s="14">
        <v>3</v>
      </c>
      <c r="B7" s="15" t="s">
        <v>8</v>
      </c>
      <c r="C7" s="15" t="s">
        <v>9</v>
      </c>
      <c r="D7" s="14" t="s">
        <v>10</v>
      </c>
      <c r="E7" s="15" t="s">
        <v>11</v>
      </c>
      <c r="F7" s="33">
        <v>0.026076388888888885</v>
      </c>
      <c r="G7" s="14" t="str">
        <f t="shared" si="0"/>
        <v>3.48/km</v>
      </c>
      <c r="H7" s="16">
        <f t="shared" si="1"/>
        <v>0.0017361111111111084</v>
      </c>
      <c r="I7" s="16">
        <f>F7-INDEX($F$5:$F$123,MATCH(D7,$D$5:$D$123,0))</f>
        <v>0</v>
      </c>
    </row>
    <row r="8" spans="1:9" s="13" customFormat="1" ht="15" customHeight="1">
      <c r="A8" s="14">
        <v>4</v>
      </c>
      <c r="B8" s="15" t="s">
        <v>12</v>
      </c>
      <c r="C8" s="15" t="s">
        <v>13</v>
      </c>
      <c r="D8" s="14" t="s">
        <v>10</v>
      </c>
      <c r="E8" s="15" t="s">
        <v>14</v>
      </c>
      <c r="F8" s="33">
        <v>0.026226851851851852</v>
      </c>
      <c r="G8" s="14" t="str">
        <f t="shared" si="0"/>
        <v>3.49/km</v>
      </c>
      <c r="H8" s="16">
        <f t="shared" si="1"/>
        <v>0.0018865740740740752</v>
      </c>
      <c r="I8" s="16">
        <f>F8-INDEX($F$5:$F$123,MATCH(D8,$D$5:$D$123,0))</f>
        <v>0.00015046296296296682</v>
      </c>
    </row>
    <row r="9" spans="1:9" s="13" customFormat="1" ht="15" customHeight="1">
      <c r="A9" s="14">
        <v>5</v>
      </c>
      <c r="B9" s="15" t="s">
        <v>15</v>
      </c>
      <c r="C9" s="15" t="s">
        <v>16</v>
      </c>
      <c r="D9" s="14" t="s">
        <v>3</v>
      </c>
      <c r="E9" s="15" t="s">
        <v>17</v>
      </c>
      <c r="F9" s="33">
        <v>0.02803240740740741</v>
      </c>
      <c r="G9" s="14" t="str">
        <f t="shared" si="0"/>
        <v>4.05/km</v>
      </c>
      <c r="H9" s="16">
        <f t="shared" si="1"/>
        <v>0.003692129629629632</v>
      </c>
      <c r="I9" s="16">
        <f>F9-INDEX($F$5:$F$123,MATCH(D9,$D$5:$D$123,0))</f>
        <v>0.003692129629629632</v>
      </c>
    </row>
    <row r="10" spans="1:9" s="13" customFormat="1" ht="15" customHeight="1">
      <c r="A10" s="14">
        <v>6</v>
      </c>
      <c r="B10" s="15" t="s">
        <v>18</v>
      </c>
      <c r="C10" s="15" t="s">
        <v>19</v>
      </c>
      <c r="D10" s="14" t="s">
        <v>3</v>
      </c>
      <c r="E10" s="15" t="s">
        <v>20</v>
      </c>
      <c r="F10" s="33">
        <v>0.028113425925925927</v>
      </c>
      <c r="G10" s="14" t="str">
        <f t="shared" si="0"/>
        <v>4.05/km</v>
      </c>
      <c r="H10" s="16">
        <f t="shared" si="1"/>
        <v>0.0037731481481481505</v>
      </c>
      <c r="I10" s="16">
        <f>F10-INDEX($F$5:$F$123,MATCH(D10,$D$5:$D$123,0))</f>
        <v>0.0037731481481481505</v>
      </c>
    </row>
    <row r="11" spans="1:9" s="13" customFormat="1" ht="15" customHeight="1">
      <c r="A11" s="14">
        <v>7</v>
      </c>
      <c r="B11" s="15" t="s">
        <v>21</v>
      </c>
      <c r="C11" s="15" t="s">
        <v>22</v>
      </c>
      <c r="D11" s="14" t="s">
        <v>23</v>
      </c>
      <c r="E11" s="15" t="s">
        <v>24</v>
      </c>
      <c r="F11" s="33">
        <v>0.028182870370370372</v>
      </c>
      <c r="G11" s="14" t="str">
        <f t="shared" si="0"/>
        <v>4.06/km</v>
      </c>
      <c r="H11" s="16">
        <f t="shared" si="1"/>
        <v>0.0038425925925925954</v>
      </c>
      <c r="I11" s="16">
        <f>F11-INDEX($F$5:$F$123,MATCH(D11,$D$5:$D$123,0))</f>
        <v>0</v>
      </c>
    </row>
    <row r="12" spans="1:9" s="13" customFormat="1" ht="15" customHeight="1">
      <c r="A12" s="14">
        <v>8</v>
      </c>
      <c r="B12" s="15" t="s">
        <v>25</v>
      </c>
      <c r="C12" s="15" t="s">
        <v>26</v>
      </c>
      <c r="D12" s="14" t="s">
        <v>27</v>
      </c>
      <c r="E12" s="15" t="s">
        <v>4</v>
      </c>
      <c r="F12" s="33">
        <v>0.028287037037037038</v>
      </c>
      <c r="G12" s="14" t="str">
        <f t="shared" si="0"/>
        <v>4.07/km</v>
      </c>
      <c r="H12" s="16">
        <f t="shared" si="1"/>
        <v>0.003946759259259261</v>
      </c>
      <c r="I12" s="16">
        <f>F12-INDEX($F$5:$F$123,MATCH(D12,$D$5:$D$123,0))</f>
        <v>0</v>
      </c>
    </row>
    <row r="13" spans="1:9" s="13" customFormat="1" ht="15" customHeight="1">
      <c r="A13" s="14">
        <v>9</v>
      </c>
      <c r="B13" s="15" t="s">
        <v>28</v>
      </c>
      <c r="C13" s="15" t="s">
        <v>29</v>
      </c>
      <c r="D13" s="14" t="s">
        <v>10</v>
      </c>
      <c r="E13" s="15" t="s">
        <v>4</v>
      </c>
      <c r="F13" s="33">
        <v>0.02854166666666667</v>
      </c>
      <c r="G13" s="14" t="str">
        <f t="shared" si="0"/>
        <v>4.09/km</v>
      </c>
      <c r="H13" s="16">
        <f t="shared" si="1"/>
        <v>0.004201388888888893</v>
      </c>
      <c r="I13" s="16">
        <f>F13-INDEX($F$5:$F$123,MATCH(D13,$D$5:$D$123,0))</f>
        <v>0.002465277777777785</v>
      </c>
    </row>
    <row r="14" spans="1:9" s="13" customFormat="1" ht="15" customHeight="1">
      <c r="A14" s="14">
        <v>10</v>
      </c>
      <c r="B14" s="15" t="s">
        <v>30</v>
      </c>
      <c r="C14" s="15" t="s">
        <v>31</v>
      </c>
      <c r="D14" s="14" t="s">
        <v>32</v>
      </c>
      <c r="E14" s="15" t="s">
        <v>17</v>
      </c>
      <c r="F14" s="33">
        <v>0.029594907407407407</v>
      </c>
      <c r="G14" s="14" t="str">
        <f t="shared" si="0"/>
        <v>4.18/km</v>
      </c>
      <c r="H14" s="16">
        <f t="shared" si="1"/>
        <v>0.00525462962962963</v>
      </c>
      <c r="I14" s="16">
        <f>F14-INDEX($F$5:$F$123,MATCH(D14,$D$5:$D$123,0))</f>
        <v>0</v>
      </c>
    </row>
    <row r="15" spans="1:9" s="13" customFormat="1" ht="15" customHeight="1">
      <c r="A15" s="14">
        <v>11</v>
      </c>
      <c r="B15" s="15" t="s">
        <v>33</v>
      </c>
      <c r="C15" s="15" t="s">
        <v>34</v>
      </c>
      <c r="D15" s="14" t="s">
        <v>3</v>
      </c>
      <c r="E15" s="15" t="s">
        <v>17</v>
      </c>
      <c r="F15" s="33">
        <v>0.029699074074074072</v>
      </c>
      <c r="G15" s="14" t="str">
        <f t="shared" si="0"/>
        <v>4.19/km</v>
      </c>
      <c r="H15" s="16">
        <f t="shared" si="1"/>
        <v>0.0053587962962962955</v>
      </c>
      <c r="I15" s="16">
        <f>F15-INDEX($F$5:$F$123,MATCH(D15,$D$5:$D$123,0))</f>
        <v>0.0053587962962962955</v>
      </c>
    </row>
    <row r="16" spans="1:9" s="13" customFormat="1" ht="15" customHeight="1">
      <c r="A16" s="14">
        <v>12</v>
      </c>
      <c r="B16" s="15" t="s">
        <v>35</v>
      </c>
      <c r="C16" s="15" t="s">
        <v>36</v>
      </c>
      <c r="D16" s="14" t="s">
        <v>3</v>
      </c>
      <c r="E16" s="15" t="s">
        <v>17</v>
      </c>
      <c r="F16" s="33">
        <v>0.029930555555555557</v>
      </c>
      <c r="G16" s="14" t="str">
        <f t="shared" si="0"/>
        <v>4.21/km</v>
      </c>
      <c r="H16" s="16">
        <f t="shared" si="1"/>
        <v>0.005590277777777781</v>
      </c>
      <c r="I16" s="16">
        <f>F16-INDEX($F$5:$F$123,MATCH(D16,$D$5:$D$123,0))</f>
        <v>0.005590277777777781</v>
      </c>
    </row>
    <row r="17" spans="1:9" s="13" customFormat="1" ht="15" customHeight="1">
      <c r="A17" s="14">
        <v>13</v>
      </c>
      <c r="B17" s="15" t="s">
        <v>37</v>
      </c>
      <c r="C17" s="15" t="s">
        <v>38</v>
      </c>
      <c r="D17" s="14" t="s">
        <v>3</v>
      </c>
      <c r="E17" s="15" t="s">
        <v>4</v>
      </c>
      <c r="F17" s="33">
        <v>0.03037037037037037</v>
      </c>
      <c r="G17" s="14" t="str">
        <f t="shared" si="0"/>
        <v>4.25/km</v>
      </c>
      <c r="H17" s="16">
        <f t="shared" si="1"/>
        <v>0.006030092592592594</v>
      </c>
      <c r="I17" s="16">
        <f>F17-INDEX($F$5:$F$123,MATCH(D17,$D$5:$D$123,0))</f>
        <v>0.006030092592592594</v>
      </c>
    </row>
    <row r="18" spans="1:9" s="13" customFormat="1" ht="15" customHeight="1">
      <c r="A18" s="14">
        <v>14</v>
      </c>
      <c r="B18" s="15" t="s">
        <v>39</v>
      </c>
      <c r="C18" s="15" t="s">
        <v>40</v>
      </c>
      <c r="D18" s="14" t="s">
        <v>3</v>
      </c>
      <c r="E18" s="15" t="s">
        <v>20</v>
      </c>
      <c r="F18" s="33">
        <v>0.03054398148148148</v>
      </c>
      <c r="G18" s="14" t="str">
        <f t="shared" si="0"/>
        <v>4.27/km</v>
      </c>
      <c r="H18" s="16">
        <f t="shared" si="1"/>
        <v>0.006203703703703704</v>
      </c>
      <c r="I18" s="16">
        <f>F18-INDEX($F$5:$F$123,MATCH(D18,$D$5:$D$123,0))</f>
        <v>0.006203703703703704</v>
      </c>
    </row>
    <row r="19" spans="1:9" s="13" customFormat="1" ht="15" customHeight="1">
      <c r="A19" s="14">
        <v>15</v>
      </c>
      <c r="B19" s="15" t="s">
        <v>41</v>
      </c>
      <c r="C19" s="15" t="s">
        <v>38</v>
      </c>
      <c r="D19" s="14" t="s">
        <v>3</v>
      </c>
      <c r="E19" s="15" t="s">
        <v>42</v>
      </c>
      <c r="F19" s="33">
        <v>0.030625</v>
      </c>
      <c r="G19" s="14" t="str">
        <f t="shared" si="0"/>
        <v>4.27/km</v>
      </c>
      <c r="H19" s="16">
        <f t="shared" si="1"/>
        <v>0.006284722222222223</v>
      </c>
      <c r="I19" s="16">
        <f>F19-INDEX($F$5:$F$123,MATCH(D19,$D$5:$D$123,0))</f>
        <v>0.006284722222222223</v>
      </c>
    </row>
    <row r="20" spans="1:9" s="13" customFormat="1" ht="15" customHeight="1">
      <c r="A20" s="14">
        <v>16</v>
      </c>
      <c r="B20" s="15" t="s">
        <v>43</v>
      </c>
      <c r="C20" s="15" t="s">
        <v>44</v>
      </c>
      <c r="D20" s="14" t="s">
        <v>10</v>
      </c>
      <c r="E20" s="15" t="s">
        <v>17</v>
      </c>
      <c r="F20" s="33">
        <v>0.030694444444444444</v>
      </c>
      <c r="G20" s="14" t="str">
        <f t="shared" si="0"/>
        <v>4.28/km</v>
      </c>
      <c r="H20" s="16">
        <f t="shared" si="1"/>
        <v>0.006354166666666668</v>
      </c>
      <c r="I20" s="16">
        <f>F20-INDEX($F$5:$F$123,MATCH(D20,$D$5:$D$123,0))</f>
        <v>0.004618055555555559</v>
      </c>
    </row>
    <row r="21" spans="1:9" s="13" customFormat="1" ht="15" customHeight="1">
      <c r="A21" s="14">
        <v>17</v>
      </c>
      <c r="B21" s="15" t="s">
        <v>45</v>
      </c>
      <c r="C21" s="15" t="s">
        <v>46</v>
      </c>
      <c r="D21" s="14" t="s">
        <v>23</v>
      </c>
      <c r="E21" s="15" t="s">
        <v>47</v>
      </c>
      <c r="F21" s="33">
        <v>0.03070601851851852</v>
      </c>
      <c r="G21" s="14" t="str">
        <f t="shared" si="0"/>
        <v>4.28/km</v>
      </c>
      <c r="H21" s="16">
        <f t="shared" si="1"/>
        <v>0.006365740740740745</v>
      </c>
      <c r="I21" s="16">
        <f>F21-INDEX($F$5:$F$123,MATCH(D21,$D$5:$D$123,0))</f>
        <v>0.0025231481481481494</v>
      </c>
    </row>
    <row r="22" spans="1:9" s="13" customFormat="1" ht="15" customHeight="1">
      <c r="A22" s="14">
        <v>18</v>
      </c>
      <c r="B22" s="15" t="s">
        <v>1</v>
      </c>
      <c r="C22" s="15" t="s">
        <v>48</v>
      </c>
      <c r="D22" s="14" t="s">
        <v>3</v>
      </c>
      <c r="E22" s="15" t="s">
        <v>4</v>
      </c>
      <c r="F22" s="33">
        <v>0.03071759259259259</v>
      </c>
      <c r="G22" s="14" t="str">
        <f t="shared" si="0"/>
        <v>4.28/km</v>
      </c>
      <c r="H22" s="16">
        <f t="shared" si="1"/>
        <v>0.006377314814814815</v>
      </c>
      <c r="I22" s="16">
        <f>F22-INDEX($F$5:$F$123,MATCH(D22,$D$5:$D$123,0))</f>
        <v>0.006377314814814815</v>
      </c>
    </row>
    <row r="23" spans="1:9" s="13" customFormat="1" ht="15" customHeight="1">
      <c r="A23" s="14">
        <v>19</v>
      </c>
      <c r="B23" s="15" t="s">
        <v>49</v>
      </c>
      <c r="C23" s="15" t="s">
        <v>50</v>
      </c>
      <c r="D23" s="14" t="s">
        <v>10</v>
      </c>
      <c r="E23" s="15" t="s">
        <v>7</v>
      </c>
      <c r="F23" s="33">
        <v>0.031053240740740742</v>
      </c>
      <c r="G23" s="14" t="str">
        <f t="shared" si="0"/>
        <v>4.31/km</v>
      </c>
      <c r="H23" s="16">
        <f t="shared" si="1"/>
        <v>0.006712962962962966</v>
      </c>
      <c r="I23" s="16">
        <f>F23-INDEX($F$5:$F$123,MATCH(D23,$D$5:$D$123,0))</f>
        <v>0.004976851851851857</v>
      </c>
    </row>
    <row r="24" spans="1:9" s="13" customFormat="1" ht="15" customHeight="1">
      <c r="A24" s="14">
        <v>20</v>
      </c>
      <c r="B24" s="15" t="s">
        <v>28</v>
      </c>
      <c r="C24" s="15" t="s">
        <v>51</v>
      </c>
      <c r="D24" s="14" t="s">
        <v>52</v>
      </c>
      <c r="E24" s="15" t="s">
        <v>4</v>
      </c>
      <c r="F24" s="33">
        <v>0.03107638888888889</v>
      </c>
      <c r="G24" s="14" t="str">
        <f t="shared" si="0"/>
        <v>4.31/km</v>
      </c>
      <c r="H24" s="16">
        <f t="shared" si="1"/>
        <v>0.006736111111111113</v>
      </c>
      <c r="I24" s="16">
        <f>F24-INDEX($F$5:$F$123,MATCH(D24,$D$5:$D$123,0))</f>
        <v>0</v>
      </c>
    </row>
    <row r="25" spans="1:9" s="13" customFormat="1" ht="15" customHeight="1">
      <c r="A25" s="14">
        <v>21</v>
      </c>
      <c r="B25" s="15" t="s">
        <v>53</v>
      </c>
      <c r="C25" s="15" t="s">
        <v>54</v>
      </c>
      <c r="D25" s="14" t="s">
        <v>55</v>
      </c>
      <c r="E25" s="15" t="s">
        <v>4</v>
      </c>
      <c r="F25" s="33">
        <v>0.031099537037037037</v>
      </c>
      <c r="G25" s="14" t="str">
        <f t="shared" si="0"/>
        <v>4.31/km</v>
      </c>
      <c r="H25" s="16">
        <f t="shared" si="1"/>
        <v>0.00675925925925926</v>
      </c>
      <c r="I25" s="16">
        <f>F25-INDEX($F$5:$F$123,MATCH(D25,$D$5:$D$123,0))</f>
        <v>0</v>
      </c>
    </row>
    <row r="26" spans="1:9" s="13" customFormat="1" ht="15" customHeight="1">
      <c r="A26" s="14">
        <v>22</v>
      </c>
      <c r="B26" s="15" t="s">
        <v>56</v>
      </c>
      <c r="C26" s="15" t="s">
        <v>57</v>
      </c>
      <c r="D26" s="14" t="s">
        <v>10</v>
      </c>
      <c r="E26" s="15" t="s">
        <v>17</v>
      </c>
      <c r="F26" s="33">
        <v>0.03146990740740741</v>
      </c>
      <c r="G26" s="14" t="str">
        <f t="shared" si="0"/>
        <v>4.35/km</v>
      </c>
      <c r="H26" s="16">
        <f t="shared" si="1"/>
        <v>0.007129629629629635</v>
      </c>
      <c r="I26" s="16">
        <f>F26-INDEX($F$5:$F$123,MATCH(D26,$D$5:$D$123,0))</f>
        <v>0.005393518518518527</v>
      </c>
    </row>
    <row r="27" spans="1:9" s="13" customFormat="1" ht="15" customHeight="1">
      <c r="A27" s="14">
        <v>23</v>
      </c>
      <c r="B27" s="15" t="s">
        <v>58</v>
      </c>
      <c r="C27" s="15" t="s">
        <v>16</v>
      </c>
      <c r="D27" s="14" t="s">
        <v>23</v>
      </c>
      <c r="E27" s="15" t="s">
        <v>17</v>
      </c>
      <c r="F27" s="33">
        <v>0.031516203703703706</v>
      </c>
      <c r="G27" s="14" t="str">
        <f t="shared" si="0"/>
        <v>4.35/km</v>
      </c>
      <c r="H27" s="16">
        <f t="shared" si="1"/>
        <v>0.007175925925925929</v>
      </c>
      <c r="I27" s="16">
        <f>F27-INDEX($F$5:$F$123,MATCH(D27,$D$5:$D$123,0))</f>
        <v>0.003333333333333334</v>
      </c>
    </row>
    <row r="28" spans="1:9" s="17" customFormat="1" ht="15" customHeight="1">
      <c r="A28" s="14">
        <v>24</v>
      </c>
      <c r="B28" s="15" t="s">
        <v>59</v>
      </c>
      <c r="C28" s="15" t="s">
        <v>60</v>
      </c>
      <c r="D28" s="14" t="s">
        <v>3</v>
      </c>
      <c r="E28" s="15" t="s">
        <v>4</v>
      </c>
      <c r="F28" s="33">
        <v>0.03155092592592592</v>
      </c>
      <c r="G28" s="14" t="str">
        <f t="shared" si="0"/>
        <v>4.35/km</v>
      </c>
      <c r="H28" s="16">
        <f t="shared" si="1"/>
        <v>0.007210648148148143</v>
      </c>
      <c r="I28" s="16">
        <f>F28-INDEX($F$5:$F$123,MATCH(D28,$D$5:$D$123,0))</f>
        <v>0.007210648148148143</v>
      </c>
    </row>
    <row r="29" spans="1:9" ht="15" customHeight="1">
      <c r="A29" s="14">
        <v>25</v>
      </c>
      <c r="B29" s="15" t="s">
        <v>61</v>
      </c>
      <c r="C29" s="15" t="s">
        <v>62</v>
      </c>
      <c r="D29" s="14" t="s">
        <v>10</v>
      </c>
      <c r="E29" s="15" t="s">
        <v>17</v>
      </c>
      <c r="F29" s="33">
        <v>0.031574074074074074</v>
      </c>
      <c r="G29" s="14" t="str">
        <f t="shared" si="0"/>
        <v>4.36/km</v>
      </c>
      <c r="H29" s="16">
        <f t="shared" si="1"/>
        <v>0.007233796296296297</v>
      </c>
      <c r="I29" s="16">
        <f>F29-INDEX($F$5:$F$123,MATCH(D29,$D$5:$D$123,0))</f>
        <v>0.005497685185185189</v>
      </c>
    </row>
    <row r="30" spans="1:9" ht="15" customHeight="1">
      <c r="A30" s="14">
        <v>26</v>
      </c>
      <c r="B30" s="15" t="s">
        <v>63</v>
      </c>
      <c r="C30" s="15" t="s">
        <v>50</v>
      </c>
      <c r="D30" s="14" t="s">
        <v>27</v>
      </c>
      <c r="E30" s="15" t="s">
        <v>4</v>
      </c>
      <c r="F30" s="33">
        <v>0.03194444444444445</v>
      </c>
      <c r="G30" s="14" t="str">
        <f t="shared" si="0"/>
        <v>4.39/km</v>
      </c>
      <c r="H30" s="16">
        <f t="shared" si="1"/>
        <v>0.007604166666666672</v>
      </c>
      <c r="I30" s="16">
        <f>F30-INDEX($F$5:$F$123,MATCH(D30,$D$5:$D$123,0))</f>
        <v>0.0036574074074074113</v>
      </c>
    </row>
    <row r="31" spans="1:9" ht="15" customHeight="1">
      <c r="A31" s="14">
        <v>27</v>
      </c>
      <c r="B31" s="15" t="s">
        <v>64</v>
      </c>
      <c r="C31" s="15" t="s">
        <v>16</v>
      </c>
      <c r="D31" s="14" t="s">
        <v>10</v>
      </c>
      <c r="E31" s="15" t="s">
        <v>4</v>
      </c>
      <c r="F31" s="33">
        <v>0.032372685185185185</v>
      </c>
      <c r="G31" s="14" t="str">
        <f t="shared" si="0"/>
        <v>4.43/km</v>
      </c>
      <c r="H31" s="16">
        <f t="shared" si="1"/>
        <v>0.008032407407407408</v>
      </c>
      <c r="I31" s="16">
        <f>F31-INDEX($F$5:$F$123,MATCH(D31,$D$5:$D$123,0))</f>
        <v>0.0062962962962963</v>
      </c>
    </row>
    <row r="32" spans="1:9" ht="15" customHeight="1">
      <c r="A32" s="14">
        <v>28</v>
      </c>
      <c r="B32" s="15" t="s">
        <v>65</v>
      </c>
      <c r="C32" s="15" t="s">
        <v>66</v>
      </c>
      <c r="D32" s="14" t="s">
        <v>27</v>
      </c>
      <c r="E32" s="15" t="s">
        <v>17</v>
      </c>
      <c r="F32" s="33">
        <v>0.03238425925925926</v>
      </c>
      <c r="G32" s="14" t="str">
        <f t="shared" si="0"/>
        <v>4.43/km</v>
      </c>
      <c r="H32" s="16">
        <f t="shared" si="1"/>
        <v>0.008043981481481482</v>
      </c>
      <c r="I32" s="16">
        <f>F32-INDEX($F$5:$F$123,MATCH(D32,$D$5:$D$123,0))</f>
        <v>0.004097222222222221</v>
      </c>
    </row>
    <row r="33" spans="1:9" ht="15" customHeight="1">
      <c r="A33" s="14">
        <v>29</v>
      </c>
      <c r="B33" s="15" t="s">
        <v>67</v>
      </c>
      <c r="C33" s="15" t="s">
        <v>13</v>
      </c>
      <c r="D33" s="14" t="s">
        <v>23</v>
      </c>
      <c r="E33" s="15" t="s">
        <v>7</v>
      </c>
      <c r="F33" s="33">
        <v>0.03305555555555555</v>
      </c>
      <c r="G33" s="14" t="str">
        <f t="shared" si="0"/>
        <v>4.48/km</v>
      </c>
      <c r="H33" s="16">
        <f t="shared" si="1"/>
        <v>0.008715277777777777</v>
      </c>
      <c r="I33" s="16">
        <f>F33-INDEX($F$5:$F$123,MATCH(D33,$D$5:$D$123,0))</f>
        <v>0.004872685185185181</v>
      </c>
    </row>
    <row r="34" spans="1:9" ht="15" customHeight="1">
      <c r="A34" s="14">
        <v>30</v>
      </c>
      <c r="B34" s="15" t="s">
        <v>68</v>
      </c>
      <c r="C34" s="15" t="s">
        <v>69</v>
      </c>
      <c r="D34" s="14" t="s">
        <v>55</v>
      </c>
      <c r="E34" s="15" t="s">
        <v>4</v>
      </c>
      <c r="F34" s="33">
        <v>0.03318287037037037</v>
      </c>
      <c r="G34" s="14" t="str">
        <f t="shared" si="0"/>
        <v>4.50/km</v>
      </c>
      <c r="H34" s="16">
        <f t="shared" si="1"/>
        <v>0.008842592592592593</v>
      </c>
      <c r="I34" s="16">
        <f>F34-INDEX($F$5:$F$123,MATCH(D34,$D$5:$D$123,0))</f>
        <v>0.002083333333333333</v>
      </c>
    </row>
    <row r="35" spans="1:9" ht="15" customHeight="1">
      <c r="A35" s="14">
        <v>31</v>
      </c>
      <c r="B35" s="15" t="s">
        <v>70</v>
      </c>
      <c r="C35" s="15" t="s">
        <v>71</v>
      </c>
      <c r="D35" s="14" t="s">
        <v>23</v>
      </c>
      <c r="E35" s="15" t="s">
        <v>72</v>
      </c>
      <c r="F35" s="33">
        <v>0.03319444444444444</v>
      </c>
      <c r="G35" s="14" t="str">
        <f t="shared" si="0"/>
        <v>4.50/km</v>
      </c>
      <c r="H35" s="16">
        <f t="shared" si="1"/>
        <v>0.008854166666666666</v>
      </c>
      <c r="I35" s="16">
        <f>F35-INDEX($F$5:$F$123,MATCH(D35,$D$5:$D$123,0))</f>
        <v>0.005011574074074071</v>
      </c>
    </row>
    <row r="36" spans="1:9" ht="15" customHeight="1">
      <c r="A36" s="14">
        <v>32</v>
      </c>
      <c r="B36" s="15" t="s">
        <v>73</v>
      </c>
      <c r="C36" s="15" t="s">
        <v>74</v>
      </c>
      <c r="D36" s="14" t="s">
        <v>27</v>
      </c>
      <c r="E36" s="15" t="s">
        <v>4</v>
      </c>
      <c r="F36" s="33">
        <v>0.03335648148148148</v>
      </c>
      <c r="G36" s="14" t="str">
        <f t="shared" si="0"/>
        <v>4.51/km</v>
      </c>
      <c r="H36" s="16">
        <f t="shared" si="1"/>
        <v>0.009016203703703703</v>
      </c>
      <c r="I36" s="16">
        <f>F36-INDEX($F$5:$F$123,MATCH(D36,$D$5:$D$123,0))</f>
        <v>0.005069444444444442</v>
      </c>
    </row>
    <row r="37" spans="1:9" ht="15" customHeight="1">
      <c r="A37" s="14">
        <v>33</v>
      </c>
      <c r="B37" s="15" t="s">
        <v>75</v>
      </c>
      <c r="C37" s="15" t="s">
        <v>34</v>
      </c>
      <c r="D37" s="14" t="s">
        <v>23</v>
      </c>
      <c r="E37" s="15" t="s">
        <v>4</v>
      </c>
      <c r="F37" s="33">
        <v>0.03361111111111111</v>
      </c>
      <c r="G37" s="14" t="str">
        <f t="shared" si="0"/>
        <v>4.53/km</v>
      </c>
      <c r="H37" s="16">
        <f t="shared" si="1"/>
        <v>0.009270833333333336</v>
      </c>
      <c r="I37" s="16">
        <f>F37-INDEX($F$5:$F$123,MATCH(D37,$D$5:$D$123,0))</f>
        <v>0.00542824074074074</v>
      </c>
    </row>
    <row r="38" spans="1:9" ht="15" customHeight="1">
      <c r="A38" s="14">
        <v>34</v>
      </c>
      <c r="B38" s="15" t="s">
        <v>76</v>
      </c>
      <c r="C38" s="15" t="s">
        <v>77</v>
      </c>
      <c r="D38" s="14" t="s">
        <v>10</v>
      </c>
      <c r="E38" s="15" t="s">
        <v>78</v>
      </c>
      <c r="F38" s="33">
        <v>0.03400462962962963</v>
      </c>
      <c r="G38" s="14" t="str">
        <f t="shared" si="0"/>
        <v>4.57/km</v>
      </c>
      <c r="H38" s="16">
        <f t="shared" si="1"/>
        <v>0.009664351851851851</v>
      </c>
      <c r="I38" s="16">
        <f>F38-INDEX($F$5:$F$123,MATCH(D38,$D$5:$D$123,0))</f>
        <v>0.007928240740740743</v>
      </c>
    </row>
    <row r="39" spans="1:9" ht="15" customHeight="1">
      <c r="A39" s="14">
        <v>35</v>
      </c>
      <c r="B39" s="15" t="s">
        <v>79</v>
      </c>
      <c r="C39" s="15" t="s">
        <v>80</v>
      </c>
      <c r="D39" s="14" t="s">
        <v>55</v>
      </c>
      <c r="E39" s="15" t="s">
        <v>81</v>
      </c>
      <c r="F39" s="33">
        <v>0.0340625</v>
      </c>
      <c r="G39" s="14" t="str">
        <f t="shared" si="0"/>
        <v>4.57/km</v>
      </c>
      <c r="H39" s="16">
        <f t="shared" si="1"/>
        <v>0.009722222222222226</v>
      </c>
      <c r="I39" s="16">
        <f>F39-INDEX($F$5:$F$123,MATCH(D39,$D$5:$D$123,0))</f>
        <v>0.002962962962962966</v>
      </c>
    </row>
    <row r="40" spans="1:9" ht="15" customHeight="1">
      <c r="A40" s="14">
        <v>36</v>
      </c>
      <c r="B40" s="15" t="s">
        <v>82</v>
      </c>
      <c r="C40" s="15" t="s">
        <v>29</v>
      </c>
      <c r="D40" s="14" t="s">
        <v>32</v>
      </c>
      <c r="E40" s="15" t="s">
        <v>4</v>
      </c>
      <c r="F40" s="33">
        <v>0.0341087962962963</v>
      </c>
      <c r="G40" s="14" t="str">
        <f t="shared" si="0"/>
        <v>4.58/km</v>
      </c>
      <c r="H40" s="16">
        <f t="shared" si="1"/>
        <v>0.00976851851851852</v>
      </c>
      <c r="I40" s="16">
        <f>F40-INDEX($F$5:$F$123,MATCH(D40,$D$5:$D$123,0))</f>
        <v>0.00451388888888889</v>
      </c>
    </row>
    <row r="41" spans="1:9" ht="15" customHeight="1">
      <c r="A41" s="14">
        <v>37</v>
      </c>
      <c r="B41" s="15" t="s">
        <v>83</v>
      </c>
      <c r="C41" s="15" t="s">
        <v>40</v>
      </c>
      <c r="D41" s="14" t="s">
        <v>52</v>
      </c>
      <c r="E41" s="15" t="s">
        <v>20</v>
      </c>
      <c r="F41" s="33">
        <v>0.034131944444444444</v>
      </c>
      <c r="G41" s="14" t="str">
        <f t="shared" si="0"/>
        <v>4.58/km</v>
      </c>
      <c r="H41" s="16">
        <f t="shared" si="1"/>
        <v>0.009791666666666667</v>
      </c>
      <c r="I41" s="16">
        <f>F41-INDEX($F$5:$F$123,MATCH(D41,$D$5:$D$123,0))</f>
        <v>0.0030555555555555544</v>
      </c>
    </row>
    <row r="42" spans="1:9" ht="15" customHeight="1">
      <c r="A42" s="14">
        <v>38</v>
      </c>
      <c r="B42" s="15" t="s">
        <v>84</v>
      </c>
      <c r="C42" s="15" t="s">
        <v>85</v>
      </c>
      <c r="D42" s="14" t="s">
        <v>10</v>
      </c>
      <c r="E42" s="15" t="s">
        <v>17</v>
      </c>
      <c r="F42" s="33">
        <v>0.03431712962962963</v>
      </c>
      <c r="G42" s="14" t="str">
        <f t="shared" si="0"/>
        <v>4.59/km</v>
      </c>
      <c r="H42" s="16">
        <f t="shared" si="1"/>
        <v>0.009976851851851851</v>
      </c>
      <c r="I42" s="16">
        <f>F42-INDEX($F$5:$F$123,MATCH(D42,$D$5:$D$123,0))</f>
        <v>0.008240740740740743</v>
      </c>
    </row>
    <row r="43" spans="1:9" ht="15" customHeight="1">
      <c r="A43" s="14">
        <v>39</v>
      </c>
      <c r="B43" s="15" t="s">
        <v>86</v>
      </c>
      <c r="C43" s="15" t="s">
        <v>74</v>
      </c>
      <c r="D43" s="14" t="s">
        <v>32</v>
      </c>
      <c r="E43" s="15" t="s">
        <v>20</v>
      </c>
      <c r="F43" s="33">
        <v>0.03436342592592593</v>
      </c>
      <c r="G43" s="14" t="str">
        <f t="shared" si="0"/>
        <v>4.60/km</v>
      </c>
      <c r="H43" s="16">
        <f t="shared" si="1"/>
        <v>0.010023148148148153</v>
      </c>
      <c r="I43" s="16">
        <f>F43-INDEX($F$5:$F$123,MATCH(D43,$D$5:$D$123,0))</f>
        <v>0.004768518518518523</v>
      </c>
    </row>
    <row r="44" spans="1:9" ht="15" customHeight="1">
      <c r="A44" s="14">
        <v>40</v>
      </c>
      <c r="B44" s="15" t="s">
        <v>87</v>
      </c>
      <c r="C44" s="15" t="s">
        <v>88</v>
      </c>
      <c r="D44" s="14" t="s">
        <v>27</v>
      </c>
      <c r="E44" s="15" t="s">
        <v>20</v>
      </c>
      <c r="F44" s="33">
        <v>0.03462962962962963</v>
      </c>
      <c r="G44" s="14" t="str">
        <f t="shared" si="0"/>
        <v>5.02/km</v>
      </c>
      <c r="H44" s="16">
        <f t="shared" si="1"/>
        <v>0.010289351851851852</v>
      </c>
      <c r="I44" s="16">
        <f>F44-INDEX($F$5:$F$123,MATCH(D44,$D$5:$D$123,0))</f>
        <v>0.006342592592592591</v>
      </c>
    </row>
    <row r="45" spans="1:9" ht="15" customHeight="1">
      <c r="A45" s="14">
        <v>41</v>
      </c>
      <c r="B45" s="15" t="s">
        <v>89</v>
      </c>
      <c r="C45" s="15" t="s">
        <v>90</v>
      </c>
      <c r="D45" s="14" t="s">
        <v>10</v>
      </c>
      <c r="E45" s="15" t="s">
        <v>72</v>
      </c>
      <c r="F45" s="33">
        <v>0.0346412037037037</v>
      </c>
      <c r="G45" s="14" t="str">
        <f t="shared" si="0"/>
        <v>5.02/km</v>
      </c>
      <c r="H45" s="16">
        <f t="shared" si="1"/>
        <v>0.010300925925925925</v>
      </c>
      <c r="I45" s="16">
        <f>F45-INDEX($F$5:$F$123,MATCH(D45,$D$5:$D$123,0))</f>
        <v>0.008564814814814817</v>
      </c>
    </row>
    <row r="46" spans="1:9" ht="15" customHeight="1">
      <c r="A46" s="14">
        <v>42</v>
      </c>
      <c r="B46" s="15" t="s">
        <v>91</v>
      </c>
      <c r="C46" s="15" t="s">
        <v>92</v>
      </c>
      <c r="D46" s="14" t="s">
        <v>52</v>
      </c>
      <c r="E46" s="15" t="s">
        <v>93</v>
      </c>
      <c r="F46" s="33">
        <v>0.034652777777777775</v>
      </c>
      <c r="G46" s="14" t="str">
        <f t="shared" si="0"/>
        <v>5.02/km</v>
      </c>
      <c r="H46" s="16">
        <f t="shared" si="1"/>
        <v>0.010312499999999999</v>
      </c>
      <c r="I46" s="16">
        <f>F46-INDEX($F$5:$F$123,MATCH(D46,$D$5:$D$123,0))</f>
        <v>0.003576388888888886</v>
      </c>
    </row>
    <row r="47" spans="1:9" ht="15" customHeight="1">
      <c r="A47" s="14">
        <v>43</v>
      </c>
      <c r="B47" s="15" t="s">
        <v>94</v>
      </c>
      <c r="C47" s="15" t="s">
        <v>95</v>
      </c>
      <c r="D47" s="14" t="s">
        <v>23</v>
      </c>
      <c r="E47" s="15" t="s">
        <v>20</v>
      </c>
      <c r="F47" s="33">
        <v>0.03469907407407408</v>
      </c>
      <c r="G47" s="14" t="str">
        <f t="shared" si="0"/>
        <v>5.03/km</v>
      </c>
      <c r="H47" s="16">
        <f t="shared" si="1"/>
        <v>0.0103587962962963</v>
      </c>
      <c r="I47" s="16">
        <f>F47-INDEX($F$5:$F$123,MATCH(D47,$D$5:$D$123,0))</f>
        <v>0.006516203703703705</v>
      </c>
    </row>
    <row r="48" spans="1:9" ht="15" customHeight="1">
      <c r="A48" s="14">
        <v>44</v>
      </c>
      <c r="B48" s="15" t="s">
        <v>96</v>
      </c>
      <c r="C48" s="15" t="s">
        <v>97</v>
      </c>
      <c r="D48" s="14" t="s">
        <v>55</v>
      </c>
      <c r="E48" s="15" t="s">
        <v>4</v>
      </c>
      <c r="F48" s="33">
        <v>0.03498842592592593</v>
      </c>
      <c r="G48" s="14" t="str">
        <f t="shared" si="0"/>
        <v>5.05/km</v>
      </c>
      <c r="H48" s="16">
        <f t="shared" si="1"/>
        <v>0.010648148148148153</v>
      </c>
      <c r="I48" s="16">
        <f>F48-INDEX($F$5:$F$123,MATCH(D48,$D$5:$D$123,0))</f>
        <v>0.003888888888888893</v>
      </c>
    </row>
    <row r="49" spans="1:9" ht="15" customHeight="1">
      <c r="A49" s="14">
        <v>45</v>
      </c>
      <c r="B49" s="15" t="s">
        <v>98</v>
      </c>
      <c r="C49" s="15" t="s">
        <v>95</v>
      </c>
      <c r="D49" s="14" t="s">
        <v>32</v>
      </c>
      <c r="E49" s="15" t="s">
        <v>4</v>
      </c>
      <c r="F49" s="33">
        <v>0.035034722222222224</v>
      </c>
      <c r="G49" s="14" t="str">
        <f t="shared" si="0"/>
        <v>5.06/km</v>
      </c>
      <c r="H49" s="16">
        <f t="shared" si="1"/>
        <v>0.010694444444444447</v>
      </c>
      <c r="I49" s="16">
        <f>F49-INDEX($F$5:$F$123,MATCH(D49,$D$5:$D$123,0))</f>
        <v>0.0054398148148148175</v>
      </c>
    </row>
    <row r="50" spans="1:9" ht="15" customHeight="1">
      <c r="A50" s="14">
        <v>46</v>
      </c>
      <c r="B50" s="15" t="s">
        <v>99</v>
      </c>
      <c r="C50" s="15" t="s">
        <v>60</v>
      </c>
      <c r="D50" s="14" t="s">
        <v>3</v>
      </c>
      <c r="E50" s="15" t="s">
        <v>4</v>
      </c>
      <c r="F50" s="33">
        <v>0.035115740740740746</v>
      </c>
      <c r="G50" s="14" t="str">
        <f t="shared" si="0"/>
        <v>5.06/km</v>
      </c>
      <c r="H50" s="16">
        <f t="shared" si="1"/>
        <v>0.01077546296296297</v>
      </c>
      <c r="I50" s="16">
        <f>F50-INDEX($F$5:$F$123,MATCH(D50,$D$5:$D$123,0))</f>
        <v>0.01077546296296297</v>
      </c>
    </row>
    <row r="51" spans="1:9" ht="15" customHeight="1">
      <c r="A51" s="14">
        <v>47</v>
      </c>
      <c r="B51" s="15" t="s">
        <v>100</v>
      </c>
      <c r="C51" s="15" t="s">
        <v>101</v>
      </c>
      <c r="D51" s="14" t="s">
        <v>102</v>
      </c>
      <c r="E51" s="15" t="s">
        <v>4</v>
      </c>
      <c r="F51" s="33">
        <v>0.03518518518518519</v>
      </c>
      <c r="G51" s="14" t="str">
        <f t="shared" si="0"/>
        <v>5.07/km</v>
      </c>
      <c r="H51" s="16">
        <f t="shared" si="1"/>
        <v>0.01084490740740741</v>
      </c>
      <c r="I51" s="16">
        <f>F51-INDEX($F$5:$F$123,MATCH(D51,$D$5:$D$123,0))</f>
        <v>0</v>
      </c>
    </row>
    <row r="52" spans="1:9" ht="15" customHeight="1">
      <c r="A52" s="14">
        <v>48</v>
      </c>
      <c r="B52" s="15" t="s">
        <v>103</v>
      </c>
      <c r="C52" s="15" t="s">
        <v>74</v>
      </c>
      <c r="D52" s="14" t="s">
        <v>52</v>
      </c>
      <c r="E52" s="15" t="s">
        <v>20</v>
      </c>
      <c r="F52" s="33">
        <v>0.035196759259259254</v>
      </c>
      <c r="G52" s="14" t="str">
        <f t="shared" si="0"/>
        <v>5.07/km</v>
      </c>
      <c r="H52" s="16">
        <f t="shared" si="1"/>
        <v>0.010856481481481477</v>
      </c>
      <c r="I52" s="16">
        <f>F52-INDEX($F$5:$F$123,MATCH(D52,$D$5:$D$123,0))</f>
        <v>0.0041203703703703645</v>
      </c>
    </row>
    <row r="53" spans="1:9" ht="15" customHeight="1">
      <c r="A53" s="14">
        <v>49</v>
      </c>
      <c r="B53" s="15" t="s">
        <v>49</v>
      </c>
      <c r="C53" s="15" t="s">
        <v>104</v>
      </c>
      <c r="D53" s="14" t="s">
        <v>105</v>
      </c>
      <c r="E53" s="15" t="s">
        <v>4</v>
      </c>
      <c r="F53" s="33">
        <v>0.03563657407407408</v>
      </c>
      <c r="G53" s="14" t="str">
        <f t="shared" si="0"/>
        <v>5.11/km</v>
      </c>
      <c r="H53" s="16">
        <f t="shared" si="1"/>
        <v>0.0112962962962963</v>
      </c>
      <c r="I53" s="16">
        <f>F53-INDEX($F$5:$F$123,MATCH(D53,$D$5:$D$123,0))</f>
        <v>0</v>
      </c>
    </row>
    <row r="54" spans="1:9" ht="15" customHeight="1">
      <c r="A54" s="14">
        <v>50</v>
      </c>
      <c r="B54" s="15" t="s">
        <v>106</v>
      </c>
      <c r="C54" s="15" t="s">
        <v>107</v>
      </c>
      <c r="D54" s="14" t="s">
        <v>32</v>
      </c>
      <c r="E54" s="15" t="s">
        <v>4</v>
      </c>
      <c r="F54" s="33">
        <v>0.035659722222222225</v>
      </c>
      <c r="G54" s="14" t="str">
        <f t="shared" si="0"/>
        <v>5.11/km</v>
      </c>
      <c r="H54" s="16">
        <f t="shared" si="1"/>
        <v>0.011319444444444448</v>
      </c>
      <c r="I54" s="16">
        <f>F54-INDEX($F$5:$F$123,MATCH(D54,$D$5:$D$123,0))</f>
        <v>0.006064814814814818</v>
      </c>
    </row>
    <row r="55" spans="1:9" ht="15" customHeight="1">
      <c r="A55" s="14">
        <v>51</v>
      </c>
      <c r="B55" s="15" t="s">
        <v>108</v>
      </c>
      <c r="C55" s="15" t="s">
        <v>109</v>
      </c>
      <c r="D55" s="14" t="s">
        <v>27</v>
      </c>
      <c r="E55" s="15" t="s">
        <v>4</v>
      </c>
      <c r="F55" s="33">
        <v>0.03605324074074074</v>
      </c>
      <c r="G55" s="14" t="str">
        <f t="shared" si="0"/>
        <v>5.15/km</v>
      </c>
      <c r="H55" s="16">
        <f t="shared" si="1"/>
        <v>0.011712962962962963</v>
      </c>
      <c r="I55" s="16">
        <f>F55-INDEX($F$5:$F$123,MATCH(D55,$D$5:$D$123,0))</f>
        <v>0.007766203703703702</v>
      </c>
    </row>
    <row r="56" spans="1:9" ht="15" customHeight="1">
      <c r="A56" s="14">
        <v>52</v>
      </c>
      <c r="B56" s="15" t="s">
        <v>110</v>
      </c>
      <c r="C56" s="15" t="s">
        <v>109</v>
      </c>
      <c r="D56" s="14" t="s">
        <v>3</v>
      </c>
      <c r="E56" s="15" t="s">
        <v>4</v>
      </c>
      <c r="F56" s="33">
        <v>0.036111111111111115</v>
      </c>
      <c r="G56" s="14" t="str">
        <f t="shared" si="0"/>
        <v>5.15/km</v>
      </c>
      <c r="H56" s="16">
        <f t="shared" si="1"/>
        <v>0.011770833333333338</v>
      </c>
      <c r="I56" s="16">
        <f>F56-INDEX($F$5:$F$123,MATCH(D56,$D$5:$D$123,0))</f>
        <v>0.011770833333333338</v>
      </c>
    </row>
    <row r="57" spans="1:9" ht="15" customHeight="1">
      <c r="A57" s="14">
        <v>53</v>
      </c>
      <c r="B57" s="15" t="s">
        <v>111</v>
      </c>
      <c r="C57" s="15" t="s">
        <v>112</v>
      </c>
      <c r="D57" s="14" t="s">
        <v>10</v>
      </c>
      <c r="E57" s="15" t="s">
        <v>113</v>
      </c>
      <c r="F57" s="33">
        <v>0.036180555555555556</v>
      </c>
      <c r="G57" s="14" t="str">
        <f t="shared" si="0"/>
        <v>5.16/km</v>
      </c>
      <c r="H57" s="16">
        <f t="shared" si="1"/>
        <v>0.01184027777777778</v>
      </c>
      <c r="I57" s="16">
        <f>F57-INDEX($F$5:$F$123,MATCH(D57,$D$5:$D$123,0))</f>
        <v>0.010104166666666671</v>
      </c>
    </row>
    <row r="58" spans="1:9" ht="15" customHeight="1">
      <c r="A58" s="14">
        <v>54</v>
      </c>
      <c r="B58" s="15" t="s">
        <v>114</v>
      </c>
      <c r="C58" s="15" t="s">
        <v>50</v>
      </c>
      <c r="D58" s="14" t="s">
        <v>23</v>
      </c>
      <c r="E58" s="15" t="s">
        <v>20</v>
      </c>
      <c r="F58" s="33">
        <v>0.03621527777777778</v>
      </c>
      <c r="G58" s="14" t="str">
        <f t="shared" si="0"/>
        <v>5.16/km</v>
      </c>
      <c r="H58" s="16">
        <f t="shared" si="1"/>
        <v>0.011875</v>
      </c>
      <c r="I58" s="16">
        <f>F58-INDEX($F$5:$F$123,MATCH(D58,$D$5:$D$123,0))</f>
        <v>0.008032407407407405</v>
      </c>
    </row>
    <row r="59" spans="1:9" ht="15" customHeight="1">
      <c r="A59" s="14">
        <v>55</v>
      </c>
      <c r="B59" s="15" t="s">
        <v>115</v>
      </c>
      <c r="C59" s="15" t="s">
        <v>112</v>
      </c>
      <c r="D59" s="14" t="s">
        <v>10</v>
      </c>
      <c r="E59" s="15" t="s">
        <v>7</v>
      </c>
      <c r="F59" s="33">
        <v>0.03626157407407408</v>
      </c>
      <c r="G59" s="14" t="str">
        <f t="shared" si="0"/>
        <v>5.16/km</v>
      </c>
      <c r="H59" s="16">
        <f t="shared" si="1"/>
        <v>0.011921296296296301</v>
      </c>
      <c r="I59" s="16">
        <f>F59-INDEX($F$5:$F$123,MATCH(D59,$D$5:$D$123,0))</f>
        <v>0.010185185185185193</v>
      </c>
    </row>
    <row r="60" spans="1:9" ht="15" customHeight="1">
      <c r="A60" s="14">
        <v>56</v>
      </c>
      <c r="B60" s="15" t="s">
        <v>116</v>
      </c>
      <c r="C60" s="15" t="s">
        <v>117</v>
      </c>
      <c r="D60" s="14" t="s">
        <v>32</v>
      </c>
      <c r="E60" s="15" t="s">
        <v>93</v>
      </c>
      <c r="F60" s="33">
        <v>0.03657407407407407</v>
      </c>
      <c r="G60" s="14" t="str">
        <f t="shared" si="0"/>
        <v>5.19/km</v>
      </c>
      <c r="H60" s="16">
        <f t="shared" si="1"/>
        <v>0.012233796296296295</v>
      </c>
      <c r="I60" s="16">
        <f>F60-INDEX($F$5:$F$123,MATCH(D60,$D$5:$D$123,0))</f>
        <v>0.006979166666666665</v>
      </c>
    </row>
    <row r="61" spans="1:9" ht="15" customHeight="1">
      <c r="A61" s="14">
        <v>57</v>
      </c>
      <c r="B61" s="15" t="s">
        <v>118</v>
      </c>
      <c r="C61" s="15" t="s">
        <v>119</v>
      </c>
      <c r="D61" s="14" t="s">
        <v>3</v>
      </c>
      <c r="E61" s="15" t="s">
        <v>93</v>
      </c>
      <c r="F61" s="33">
        <v>0.036828703703703704</v>
      </c>
      <c r="G61" s="14" t="str">
        <f t="shared" si="0"/>
        <v>5.21/km</v>
      </c>
      <c r="H61" s="16">
        <f t="shared" si="1"/>
        <v>0.012488425925925927</v>
      </c>
      <c r="I61" s="16">
        <f>F61-INDEX($F$5:$F$123,MATCH(D61,$D$5:$D$123,0))</f>
        <v>0.012488425925925927</v>
      </c>
    </row>
    <row r="62" spans="1:9" ht="15" customHeight="1">
      <c r="A62" s="14">
        <v>58</v>
      </c>
      <c r="B62" s="15" t="s">
        <v>30</v>
      </c>
      <c r="C62" s="15" t="s">
        <v>50</v>
      </c>
      <c r="D62" s="14" t="s">
        <v>27</v>
      </c>
      <c r="E62" s="15" t="s">
        <v>17</v>
      </c>
      <c r="F62" s="33">
        <v>0.03697916666666667</v>
      </c>
      <c r="G62" s="14" t="str">
        <f t="shared" si="0"/>
        <v>5.23/km</v>
      </c>
      <c r="H62" s="16">
        <f t="shared" si="1"/>
        <v>0.01263888888888889</v>
      </c>
      <c r="I62" s="16">
        <f>F62-INDEX($F$5:$F$123,MATCH(D62,$D$5:$D$123,0))</f>
        <v>0.00869212962962963</v>
      </c>
    </row>
    <row r="63" spans="1:9" ht="15" customHeight="1">
      <c r="A63" s="14">
        <v>59</v>
      </c>
      <c r="B63" s="15" t="s">
        <v>120</v>
      </c>
      <c r="C63" s="15" t="s">
        <v>121</v>
      </c>
      <c r="D63" s="14" t="s">
        <v>122</v>
      </c>
      <c r="E63" s="15" t="s">
        <v>4</v>
      </c>
      <c r="F63" s="33">
        <v>0.03711805555555556</v>
      </c>
      <c r="G63" s="14" t="str">
        <f t="shared" si="0"/>
        <v>5.24/km</v>
      </c>
      <c r="H63" s="16">
        <f t="shared" si="1"/>
        <v>0.01277777777777778</v>
      </c>
      <c r="I63" s="16">
        <f>F63-INDEX($F$5:$F$123,MATCH(D63,$D$5:$D$123,0))</f>
        <v>0</v>
      </c>
    </row>
    <row r="64" spans="1:9" ht="15" customHeight="1">
      <c r="A64" s="14">
        <v>60</v>
      </c>
      <c r="B64" s="15" t="s">
        <v>123</v>
      </c>
      <c r="C64" s="15" t="s">
        <v>124</v>
      </c>
      <c r="D64" s="14" t="s">
        <v>10</v>
      </c>
      <c r="E64" s="15" t="s">
        <v>93</v>
      </c>
      <c r="F64" s="33">
        <v>0.0371875</v>
      </c>
      <c r="G64" s="14" t="str">
        <f t="shared" si="0"/>
        <v>5.25/km</v>
      </c>
      <c r="H64" s="16">
        <f t="shared" si="1"/>
        <v>0.012847222222222222</v>
      </c>
      <c r="I64" s="16">
        <f>F64-INDEX($F$5:$F$123,MATCH(D64,$D$5:$D$123,0))</f>
        <v>0.011111111111111113</v>
      </c>
    </row>
    <row r="65" spans="1:9" ht="15" customHeight="1">
      <c r="A65" s="14">
        <v>61</v>
      </c>
      <c r="B65" s="15" t="s">
        <v>125</v>
      </c>
      <c r="C65" s="15" t="s">
        <v>50</v>
      </c>
      <c r="D65" s="14" t="s">
        <v>52</v>
      </c>
      <c r="E65" s="15" t="s">
        <v>4</v>
      </c>
      <c r="F65" s="33">
        <v>0.03719907407407407</v>
      </c>
      <c r="G65" s="14" t="str">
        <f t="shared" si="0"/>
        <v>5.25/km</v>
      </c>
      <c r="H65" s="16">
        <f t="shared" si="1"/>
        <v>0.012858796296296295</v>
      </c>
      <c r="I65" s="16">
        <f>F65-INDEX($F$5:$F$123,MATCH(D65,$D$5:$D$123,0))</f>
        <v>0.006122685185185182</v>
      </c>
    </row>
    <row r="66" spans="1:9" ht="15" customHeight="1">
      <c r="A66" s="14">
        <v>62</v>
      </c>
      <c r="B66" s="15" t="s">
        <v>126</v>
      </c>
      <c r="C66" s="15" t="s">
        <v>127</v>
      </c>
      <c r="D66" s="14" t="s">
        <v>10</v>
      </c>
      <c r="E66" s="15" t="s">
        <v>72</v>
      </c>
      <c r="F66" s="33">
        <v>0.03721064814814815</v>
      </c>
      <c r="G66" s="14" t="str">
        <f t="shared" si="0"/>
        <v>5.25/km</v>
      </c>
      <c r="H66" s="16">
        <f t="shared" si="1"/>
        <v>0.012870370370370376</v>
      </c>
      <c r="I66" s="16">
        <f>F66-INDEX($F$5:$F$123,MATCH(D66,$D$5:$D$123,0))</f>
        <v>0.011134259259259267</v>
      </c>
    </row>
    <row r="67" spans="1:9" ht="15" customHeight="1">
      <c r="A67" s="14">
        <v>63</v>
      </c>
      <c r="B67" s="15" t="s">
        <v>128</v>
      </c>
      <c r="C67" s="15" t="s">
        <v>16</v>
      </c>
      <c r="D67" s="14" t="s">
        <v>32</v>
      </c>
      <c r="E67" s="15" t="s">
        <v>4</v>
      </c>
      <c r="F67" s="33">
        <v>0.03730324074074074</v>
      </c>
      <c r="G67" s="14" t="str">
        <f t="shared" si="0"/>
        <v>5.26/km</v>
      </c>
      <c r="H67" s="16">
        <f t="shared" si="1"/>
        <v>0.012962962962962964</v>
      </c>
      <c r="I67" s="16">
        <f>F67-INDEX($F$5:$F$123,MATCH(D67,$D$5:$D$123,0))</f>
        <v>0.007708333333333334</v>
      </c>
    </row>
    <row r="68" spans="1:9" ht="15" customHeight="1">
      <c r="A68" s="14">
        <v>64</v>
      </c>
      <c r="B68" s="15" t="s">
        <v>129</v>
      </c>
      <c r="C68" s="15" t="s">
        <v>130</v>
      </c>
      <c r="D68" s="14" t="s">
        <v>27</v>
      </c>
      <c r="E68" s="15" t="s">
        <v>4</v>
      </c>
      <c r="F68" s="33">
        <v>0.037488425925925925</v>
      </c>
      <c r="G68" s="14" t="str">
        <f t="shared" si="0"/>
        <v>5.27/km</v>
      </c>
      <c r="H68" s="16">
        <f t="shared" si="1"/>
        <v>0.013148148148148148</v>
      </c>
      <c r="I68" s="16">
        <f>F68-INDEX($F$5:$F$123,MATCH(D68,$D$5:$D$123,0))</f>
        <v>0.009201388888888887</v>
      </c>
    </row>
    <row r="69" spans="1:9" ht="15" customHeight="1">
      <c r="A69" s="14">
        <v>65</v>
      </c>
      <c r="B69" s="15" t="s">
        <v>131</v>
      </c>
      <c r="C69" s="15" t="s">
        <v>132</v>
      </c>
      <c r="D69" s="14" t="s">
        <v>32</v>
      </c>
      <c r="E69" s="15" t="s">
        <v>4</v>
      </c>
      <c r="F69" s="33">
        <v>0.03777777777777778</v>
      </c>
      <c r="G69" s="14" t="str">
        <f aca="true" t="shared" si="2" ref="G69:G105">TEXT(INT((HOUR(F69)*3600+MINUTE(F69)*60+SECOND(F69))/$I$3/60),"0")&amp;"."&amp;TEXT(MOD((HOUR(F69)*3600+MINUTE(F69)*60+SECOND(F69))/$I$3,60),"00")&amp;"/km"</f>
        <v>5.30/km</v>
      </c>
      <c r="H69" s="16">
        <f aca="true" t="shared" si="3" ref="H69:H105">F69-$F$5</f>
        <v>0.013437500000000002</v>
      </c>
      <c r="I69" s="16">
        <f>F69-INDEX($F$5:$F$123,MATCH(D69,$D$5:$D$123,0))</f>
        <v>0.008182870370370372</v>
      </c>
    </row>
    <row r="70" spans="1:9" ht="15" customHeight="1">
      <c r="A70" s="14">
        <v>66</v>
      </c>
      <c r="B70" s="15" t="s">
        <v>133</v>
      </c>
      <c r="C70" s="15" t="s">
        <v>90</v>
      </c>
      <c r="D70" s="14" t="s">
        <v>23</v>
      </c>
      <c r="E70" s="15" t="s">
        <v>4</v>
      </c>
      <c r="F70" s="33">
        <v>0.03789351851851852</v>
      </c>
      <c r="G70" s="14" t="str">
        <f t="shared" si="2"/>
        <v>5.31/km</v>
      </c>
      <c r="H70" s="16">
        <f t="shared" si="3"/>
        <v>0.013553240740740744</v>
      </c>
      <c r="I70" s="16">
        <f>F70-INDEX($F$5:$F$123,MATCH(D70,$D$5:$D$123,0))</f>
        <v>0.009710648148148149</v>
      </c>
    </row>
    <row r="71" spans="1:9" ht="15" customHeight="1">
      <c r="A71" s="14">
        <v>67</v>
      </c>
      <c r="B71" s="15" t="s">
        <v>134</v>
      </c>
      <c r="C71" s="15" t="s">
        <v>40</v>
      </c>
      <c r="D71" s="14" t="s">
        <v>135</v>
      </c>
      <c r="E71" s="15" t="s">
        <v>72</v>
      </c>
      <c r="F71" s="33">
        <v>0.037905092592592594</v>
      </c>
      <c r="G71" s="14" t="str">
        <f t="shared" si="2"/>
        <v>5.31/km</v>
      </c>
      <c r="H71" s="16">
        <f t="shared" si="3"/>
        <v>0.013564814814814818</v>
      </c>
      <c r="I71" s="16">
        <f>F71-INDEX($F$5:$F$123,MATCH(D71,$D$5:$D$123,0))</f>
        <v>0</v>
      </c>
    </row>
    <row r="72" spans="1:9" ht="15" customHeight="1">
      <c r="A72" s="14">
        <v>68</v>
      </c>
      <c r="B72" s="15" t="s">
        <v>136</v>
      </c>
      <c r="C72" s="15" t="s">
        <v>137</v>
      </c>
      <c r="D72" s="14" t="s">
        <v>55</v>
      </c>
      <c r="E72" s="15" t="s">
        <v>20</v>
      </c>
      <c r="F72" s="33">
        <v>0.03804398148148148</v>
      </c>
      <c r="G72" s="14" t="str">
        <f t="shared" si="2"/>
        <v>5.32/km</v>
      </c>
      <c r="H72" s="16">
        <f t="shared" si="3"/>
        <v>0.0137037037037037</v>
      </c>
      <c r="I72" s="16">
        <f>F72-INDEX($F$5:$F$123,MATCH(D72,$D$5:$D$123,0))</f>
        <v>0.006944444444444441</v>
      </c>
    </row>
    <row r="73" spans="1:9" ht="15" customHeight="1">
      <c r="A73" s="14">
        <v>69</v>
      </c>
      <c r="B73" s="15" t="s">
        <v>138</v>
      </c>
      <c r="C73" s="15" t="s">
        <v>139</v>
      </c>
      <c r="D73" s="14" t="s">
        <v>3</v>
      </c>
      <c r="E73" s="15" t="s">
        <v>20</v>
      </c>
      <c r="F73" s="33">
        <v>0.038078703703703705</v>
      </c>
      <c r="G73" s="14" t="str">
        <f t="shared" si="2"/>
        <v>5.32/km</v>
      </c>
      <c r="H73" s="16">
        <f t="shared" si="3"/>
        <v>0.013738425925925928</v>
      </c>
      <c r="I73" s="16">
        <f>F73-INDEX($F$5:$F$123,MATCH(D73,$D$5:$D$123,0))</f>
        <v>0.013738425925925928</v>
      </c>
    </row>
    <row r="74" spans="1:9" ht="15" customHeight="1">
      <c r="A74" s="14">
        <v>70</v>
      </c>
      <c r="B74" s="15" t="s">
        <v>140</v>
      </c>
      <c r="C74" s="15" t="s">
        <v>16</v>
      </c>
      <c r="D74" s="14" t="s">
        <v>55</v>
      </c>
      <c r="E74" s="15" t="s">
        <v>24</v>
      </c>
      <c r="F74" s="33">
        <v>0.03817129629629629</v>
      </c>
      <c r="G74" s="14" t="str">
        <f t="shared" si="2"/>
        <v>5.33/km</v>
      </c>
      <c r="H74" s="16">
        <f t="shared" si="3"/>
        <v>0.013831018518518517</v>
      </c>
      <c r="I74" s="16">
        <f>F74-INDEX($F$5:$F$123,MATCH(D74,$D$5:$D$123,0))</f>
        <v>0.007071759259259257</v>
      </c>
    </row>
    <row r="75" spans="1:9" ht="15" customHeight="1">
      <c r="A75" s="14">
        <v>71</v>
      </c>
      <c r="B75" s="15" t="s">
        <v>8</v>
      </c>
      <c r="C75" s="15" t="s">
        <v>40</v>
      </c>
      <c r="D75" s="14" t="s">
        <v>55</v>
      </c>
      <c r="E75" s="15" t="s">
        <v>4</v>
      </c>
      <c r="F75" s="33">
        <v>0.038252314814814815</v>
      </c>
      <c r="G75" s="14" t="str">
        <f t="shared" si="2"/>
        <v>5.34/km</v>
      </c>
      <c r="H75" s="16">
        <f t="shared" si="3"/>
        <v>0.013912037037037039</v>
      </c>
      <c r="I75" s="16">
        <f>F75-INDEX($F$5:$F$123,MATCH(D75,$D$5:$D$123,0))</f>
        <v>0.007152777777777779</v>
      </c>
    </row>
    <row r="76" spans="1:9" ht="15" customHeight="1">
      <c r="A76" s="14">
        <v>72</v>
      </c>
      <c r="B76" s="15" t="s">
        <v>141</v>
      </c>
      <c r="C76" s="15" t="s">
        <v>142</v>
      </c>
      <c r="D76" s="14" t="s">
        <v>55</v>
      </c>
      <c r="E76" s="15" t="s">
        <v>20</v>
      </c>
      <c r="F76" s="33">
        <v>0.03863425925925926</v>
      </c>
      <c r="G76" s="14" t="str">
        <f t="shared" si="2"/>
        <v>5.37/km</v>
      </c>
      <c r="H76" s="16">
        <f t="shared" si="3"/>
        <v>0.01429398148148148</v>
      </c>
      <c r="I76" s="16">
        <f>F76-INDEX($F$5:$F$123,MATCH(D76,$D$5:$D$123,0))</f>
        <v>0.00753472222222222</v>
      </c>
    </row>
    <row r="77" spans="1:9" ht="15" customHeight="1">
      <c r="A77" s="14">
        <v>73</v>
      </c>
      <c r="B77" s="15" t="s">
        <v>143</v>
      </c>
      <c r="C77" s="15" t="s">
        <v>144</v>
      </c>
      <c r="D77" s="14" t="s">
        <v>32</v>
      </c>
      <c r="E77" s="15" t="s">
        <v>20</v>
      </c>
      <c r="F77" s="33">
        <v>0.03871527777777778</v>
      </c>
      <c r="G77" s="14" t="str">
        <f t="shared" si="2"/>
        <v>5.38/km</v>
      </c>
      <c r="H77" s="16">
        <f t="shared" si="3"/>
        <v>0.014375000000000002</v>
      </c>
      <c r="I77" s="16">
        <f>F77-INDEX($F$5:$F$123,MATCH(D77,$D$5:$D$123,0))</f>
        <v>0.009120370370370372</v>
      </c>
    </row>
    <row r="78" spans="1:9" ht="15" customHeight="1">
      <c r="A78" s="14">
        <v>74</v>
      </c>
      <c r="B78" s="15" t="s">
        <v>145</v>
      </c>
      <c r="C78" s="15" t="s">
        <v>146</v>
      </c>
      <c r="D78" s="14" t="s">
        <v>147</v>
      </c>
      <c r="E78" s="15" t="s">
        <v>4</v>
      </c>
      <c r="F78" s="33">
        <v>0.03916666666666666</v>
      </c>
      <c r="G78" s="14" t="str">
        <f t="shared" si="2"/>
        <v>5.42/km</v>
      </c>
      <c r="H78" s="16">
        <f t="shared" si="3"/>
        <v>0.014826388888888885</v>
      </c>
      <c r="I78" s="16">
        <f>F78-INDEX($F$5:$F$123,MATCH(D78,$D$5:$D$123,0))</f>
        <v>0</v>
      </c>
    </row>
    <row r="79" spans="1:9" ht="15" customHeight="1">
      <c r="A79" s="14">
        <v>75</v>
      </c>
      <c r="B79" s="15" t="s">
        <v>148</v>
      </c>
      <c r="C79" s="15" t="s">
        <v>60</v>
      </c>
      <c r="D79" s="14" t="s">
        <v>32</v>
      </c>
      <c r="E79" s="15" t="s">
        <v>20</v>
      </c>
      <c r="F79" s="33">
        <v>0.03923611111111111</v>
      </c>
      <c r="G79" s="14" t="str">
        <f t="shared" si="2"/>
        <v>5.42/km</v>
      </c>
      <c r="H79" s="16">
        <f t="shared" si="3"/>
        <v>0.014895833333333334</v>
      </c>
      <c r="I79" s="16">
        <f>F79-INDEX($F$5:$F$123,MATCH(D79,$D$5:$D$123,0))</f>
        <v>0.009641203703703704</v>
      </c>
    </row>
    <row r="80" spans="1:9" ht="15" customHeight="1">
      <c r="A80" s="14">
        <v>76</v>
      </c>
      <c r="B80" s="15" t="s">
        <v>149</v>
      </c>
      <c r="C80" s="15" t="s">
        <v>90</v>
      </c>
      <c r="D80" s="14" t="s">
        <v>23</v>
      </c>
      <c r="E80" s="15" t="s">
        <v>72</v>
      </c>
      <c r="F80" s="33">
        <v>0.03939814814814815</v>
      </c>
      <c r="G80" s="14" t="str">
        <f t="shared" si="2"/>
        <v>5.44/km</v>
      </c>
      <c r="H80" s="16">
        <f t="shared" si="3"/>
        <v>0.01505787037037037</v>
      </c>
      <c r="I80" s="16">
        <f>F80-INDEX($F$5:$F$123,MATCH(D80,$D$5:$D$123,0))</f>
        <v>0.011215277777777775</v>
      </c>
    </row>
    <row r="81" spans="1:9" ht="15" customHeight="1">
      <c r="A81" s="14">
        <v>77</v>
      </c>
      <c r="B81" s="15" t="s">
        <v>150</v>
      </c>
      <c r="C81" s="15" t="s">
        <v>151</v>
      </c>
      <c r="D81" s="14" t="s">
        <v>135</v>
      </c>
      <c r="E81" s="15" t="s">
        <v>24</v>
      </c>
      <c r="F81" s="33">
        <v>0.03947916666666667</v>
      </c>
      <c r="G81" s="14" t="str">
        <f t="shared" si="2"/>
        <v>5.45/km</v>
      </c>
      <c r="H81" s="16">
        <f t="shared" si="3"/>
        <v>0.015138888888888893</v>
      </c>
      <c r="I81" s="16">
        <f>F81-INDEX($F$5:$F$123,MATCH(D81,$D$5:$D$123,0))</f>
        <v>0.001574074074074075</v>
      </c>
    </row>
    <row r="82" spans="1:9" ht="15" customHeight="1">
      <c r="A82" s="14">
        <v>78</v>
      </c>
      <c r="B82" s="15" t="s">
        <v>111</v>
      </c>
      <c r="C82" s="15" t="s">
        <v>152</v>
      </c>
      <c r="D82" s="14" t="s">
        <v>147</v>
      </c>
      <c r="E82" s="15" t="s">
        <v>113</v>
      </c>
      <c r="F82" s="33">
        <v>0.03961805555555555</v>
      </c>
      <c r="G82" s="14" t="str">
        <f t="shared" si="2"/>
        <v>5.46/km</v>
      </c>
      <c r="H82" s="16">
        <f t="shared" si="3"/>
        <v>0.015277777777777776</v>
      </c>
      <c r="I82" s="16">
        <f>F82-INDEX($F$5:$F$123,MATCH(D82,$D$5:$D$123,0))</f>
        <v>0.00045138888888889006</v>
      </c>
    </row>
    <row r="83" spans="1:9" ht="15" customHeight="1">
      <c r="A83" s="14">
        <v>79</v>
      </c>
      <c r="B83" s="15" t="s">
        <v>153</v>
      </c>
      <c r="C83" s="15" t="s">
        <v>40</v>
      </c>
      <c r="D83" s="14" t="s">
        <v>52</v>
      </c>
      <c r="E83" s="15" t="s">
        <v>72</v>
      </c>
      <c r="F83" s="33">
        <v>0.03962962962962963</v>
      </c>
      <c r="G83" s="14" t="str">
        <f t="shared" si="2"/>
        <v>5.46/km</v>
      </c>
      <c r="H83" s="16">
        <f t="shared" si="3"/>
        <v>0.015289351851851856</v>
      </c>
      <c r="I83" s="16">
        <f>F83-INDEX($F$5:$F$123,MATCH(D83,$D$5:$D$123,0))</f>
        <v>0.008553240740740743</v>
      </c>
    </row>
    <row r="84" spans="1:9" ht="15" customHeight="1">
      <c r="A84" s="14">
        <v>80</v>
      </c>
      <c r="B84" s="15" t="s">
        <v>154</v>
      </c>
      <c r="C84" s="15" t="s">
        <v>155</v>
      </c>
      <c r="D84" s="14" t="s">
        <v>23</v>
      </c>
      <c r="E84" s="15" t="s">
        <v>20</v>
      </c>
      <c r="F84" s="33">
        <v>0.04009259259259259</v>
      </c>
      <c r="G84" s="14" t="str">
        <f t="shared" si="2"/>
        <v>5.50/km</v>
      </c>
      <c r="H84" s="16">
        <f t="shared" si="3"/>
        <v>0.015752314814814813</v>
      </c>
      <c r="I84" s="16">
        <f>F84-INDEX($F$5:$F$123,MATCH(D84,$D$5:$D$123,0))</f>
        <v>0.011909722222222217</v>
      </c>
    </row>
    <row r="85" spans="1:9" ht="15" customHeight="1">
      <c r="A85" s="14">
        <v>81</v>
      </c>
      <c r="B85" s="15" t="s">
        <v>156</v>
      </c>
      <c r="C85" s="15" t="s">
        <v>157</v>
      </c>
      <c r="D85" s="14" t="s">
        <v>32</v>
      </c>
      <c r="E85" s="15" t="s">
        <v>4</v>
      </c>
      <c r="F85" s="33">
        <v>0.040358796296296295</v>
      </c>
      <c r="G85" s="14" t="str">
        <f t="shared" si="2"/>
        <v>5.52/km</v>
      </c>
      <c r="H85" s="16">
        <f t="shared" si="3"/>
        <v>0.01601851851851852</v>
      </c>
      <c r="I85" s="16">
        <f>F85-INDEX($F$5:$F$123,MATCH(D85,$D$5:$D$123,0))</f>
        <v>0.010763888888888889</v>
      </c>
    </row>
    <row r="86" spans="1:9" ht="15" customHeight="1">
      <c r="A86" s="14">
        <v>82</v>
      </c>
      <c r="B86" s="15" t="s">
        <v>158</v>
      </c>
      <c r="C86" s="15" t="s">
        <v>159</v>
      </c>
      <c r="D86" s="14" t="s">
        <v>10</v>
      </c>
      <c r="E86" s="15" t="s">
        <v>14</v>
      </c>
      <c r="F86" s="33">
        <v>0.04040509259259259</v>
      </c>
      <c r="G86" s="14" t="str">
        <f t="shared" si="2"/>
        <v>5.53/km</v>
      </c>
      <c r="H86" s="16">
        <f t="shared" si="3"/>
        <v>0.016064814814814813</v>
      </c>
      <c r="I86" s="16">
        <f>F86-INDEX($F$5:$F$123,MATCH(D86,$D$5:$D$123,0))</f>
        <v>0.014328703703703705</v>
      </c>
    </row>
    <row r="87" spans="1:9" ht="15" customHeight="1">
      <c r="A87" s="14">
        <v>83</v>
      </c>
      <c r="B87" s="15" t="s">
        <v>160</v>
      </c>
      <c r="C87" s="15" t="s">
        <v>60</v>
      </c>
      <c r="D87" s="14" t="s">
        <v>23</v>
      </c>
      <c r="E87" s="15" t="s">
        <v>93</v>
      </c>
      <c r="F87" s="33">
        <v>0.04096064814814815</v>
      </c>
      <c r="G87" s="14" t="str">
        <f t="shared" si="2"/>
        <v>5.57/km</v>
      </c>
      <c r="H87" s="16">
        <f t="shared" si="3"/>
        <v>0.016620370370370372</v>
      </c>
      <c r="I87" s="16">
        <f>F87-INDEX($F$5:$F$123,MATCH(D87,$D$5:$D$123,0))</f>
        <v>0.012777777777777777</v>
      </c>
    </row>
    <row r="88" spans="1:9" ht="15" customHeight="1">
      <c r="A88" s="14">
        <v>84</v>
      </c>
      <c r="B88" s="15" t="s">
        <v>161</v>
      </c>
      <c r="C88" s="15" t="s">
        <v>162</v>
      </c>
      <c r="D88" s="14" t="s">
        <v>27</v>
      </c>
      <c r="E88" s="15" t="s">
        <v>93</v>
      </c>
      <c r="F88" s="33">
        <v>0.04130787037037037</v>
      </c>
      <c r="G88" s="14" t="str">
        <f t="shared" si="2"/>
        <v>6.01/km</v>
      </c>
      <c r="H88" s="16">
        <f t="shared" si="3"/>
        <v>0.016967592592592593</v>
      </c>
      <c r="I88" s="16">
        <f>F88-INDEX($F$5:$F$123,MATCH(D88,$D$5:$D$123,0))</f>
        <v>0.013020833333333332</v>
      </c>
    </row>
    <row r="89" spans="1:9" ht="15" customHeight="1">
      <c r="A89" s="14">
        <v>85</v>
      </c>
      <c r="B89" s="15" t="s">
        <v>163</v>
      </c>
      <c r="C89" s="15" t="s">
        <v>112</v>
      </c>
      <c r="D89" s="14" t="s">
        <v>27</v>
      </c>
      <c r="E89" s="15" t="s">
        <v>4</v>
      </c>
      <c r="F89" s="33">
        <v>0.04134259259259259</v>
      </c>
      <c r="G89" s="14" t="str">
        <f t="shared" si="2"/>
        <v>6.01/km</v>
      </c>
      <c r="H89" s="16">
        <f t="shared" si="3"/>
        <v>0.017002314814814814</v>
      </c>
      <c r="I89" s="16">
        <f>F89-INDEX($F$5:$F$123,MATCH(D89,$D$5:$D$123,0))</f>
        <v>0.013055555555555553</v>
      </c>
    </row>
    <row r="90" spans="1:9" ht="15" customHeight="1">
      <c r="A90" s="14">
        <v>86</v>
      </c>
      <c r="B90" s="15" t="s">
        <v>164</v>
      </c>
      <c r="C90" s="15" t="s">
        <v>165</v>
      </c>
      <c r="D90" s="14" t="s">
        <v>10</v>
      </c>
      <c r="E90" s="15" t="s">
        <v>4</v>
      </c>
      <c r="F90" s="33">
        <v>0.041354166666666664</v>
      </c>
      <c r="G90" s="14" t="str">
        <f t="shared" si="2"/>
        <v>6.01/km</v>
      </c>
      <c r="H90" s="16">
        <f t="shared" si="3"/>
        <v>0.017013888888888887</v>
      </c>
      <c r="I90" s="16">
        <f>F90-INDEX($F$5:$F$123,MATCH(D90,$D$5:$D$123,0))</f>
        <v>0.015277777777777779</v>
      </c>
    </row>
    <row r="91" spans="1:9" ht="15" customHeight="1">
      <c r="A91" s="14">
        <v>87</v>
      </c>
      <c r="B91" s="15" t="s">
        <v>111</v>
      </c>
      <c r="C91" s="15" t="s">
        <v>166</v>
      </c>
      <c r="D91" s="14" t="s">
        <v>55</v>
      </c>
      <c r="E91" s="15" t="s">
        <v>113</v>
      </c>
      <c r="F91" s="33">
        <v>0.041666666666666664</v>
      </c>
      <c r="G91" s="14" t="str">
        <f t="shared" si="2"/>
        <v>6.04/km</v>
      </c>
      <c r="H91" s="16">
        <f t="shared" si="3"/>
        <v>0.017326388888888888</v>
      </c>
      <c r="I91" s="16">
        <f>F91-INDEX($F$5:$F$123,MATCH(D91,$D$5:$D$123,0))</f>
        <v>0.010567129629629628</v>
      </c>
    </row>
    <row r="92" spans="1:9" ht="15" customHeight="1">
      <c r="A92" s="14">
        <v>88</v>
      </c>
      <c r="B92" s="15" t="s">
        <v>167</v>
      </c>
      <c r="C92" s="15" t="s">
        <v>168</v>
      </c>
      <c r="D92" s="14" t="s">
        <v>105</v>
      </c>
      <c r="E92" s="15" t="s">
        <v>81</v>
      </c>
      <c r="F92" s="33">
        <v>0.04322916666666667</v>
      </c>
      <c r="G92" s="14" t="str">
        <f t="shared" si="2"/>
        <v>6.17/km</v>
      </c>
      <c r="H92" s="16">
        <f t="shared" si="3"/>
        <v>0.018888888888888896</v>
      </c>
      <c r="I92" s="16">
        <f>F92-INDEX($F$5:$F$123,MATCH(D92,$D$5:$D$123,0))</f>
        <v>0.007592592592592595</v>
      </c>
    </row>
    <row r="93" spans="1:9" ht="15" customHeight="1">
      <c r="A93" s="14">
        <v>89</v>
      </c>
      <c r="B93" s="15" t="s">
        <v>169</v>
      </c>
      <c r="C93" s="15" t="s">
        <v>170</v>
      </c>
      <c r="D93" s="14" t="s">
        <v>135</v>
      </c>
      <c r="E93" s="15" t="s">
        <v>78</v>
      </c>
      <c r="F93" s="33">
        <v>0.044189814814814814</v>
      </c>
      <c r="G93" s="14" t="str">
        <f t="shared" si="2"/>
        <v>6.26/km</v>
      </c>
      <c r="H93" s="16">
        <f t="shared" si="3"/>
        <v>0.019849537037037037</v>
      </c>
      <c r="I93" s="16">
        <f>F93-INDEX($F$5:$F$123,MATCH(D93,$D$5:$D$123,0))</f>
        <v>0.006284722222222219</v>
      </c>
    </row>
    <row r="94" spans="1:9" ht="15" customHeight="1">
      <c r="A94" s="14">
        <v>90</v>
      </c>
      <c r="B94" s="15" t="s">
        <v>171</v>
      </c>
      <c r="C94" s="15" t="s">
        <v>172</v>
      </c>
      <c r="D94" s="14" t="s">
        <v>55</v>
      </c>
      <c r="E94" s="15" t="s">
        <v>4</v>
      </c>
      <c r="F94" s="33">
        <v>0.04445601851851852</v>
      </c>
      <c r="G94" s="14" t="str">
        <f t="shared" si="2"/>
        <v>6.28/km</v>
      </c>
      <c r="H94" s="16">
        <f t="shared" si="3"/>
        <v>0.020115740740740743</v>
      </c>
      <c r="I94" s="16">
        <f>F94-INDEX($F$5:$F$123,MATCH(D94,$D$5:$D$123,0))</f>
        <v>0.013356481481481483</v>
      </c>
    </row>
    <row r="95" spans="1:9" ht="15" customHeight="1">
      <c r="A95" s="14">
        <v>91</v>
      </c>
      <c r="B95" s="15" t="s">
        <v>173</v>
      </c>
      <c r="C95" s="15" t="s">
        <v>107</v>
      </c>
      <c r="D95" s="14" t="s">
        <v>55</v>
      </c>
      <c r="E95" s="15" t="s">
        <v>4</v>
      </c>
      <c r="F95" s="33">
        <v>0.04446759259259259</v>
      </c>
      <c r="G95" s="14" t="str">
        <f t="shared" si="2"/>
        <v>6.28/km</v>
      </c>
      <c r="H95" s="16">
        <f t="shared" si="3"/>
        <v>0.020127314814814817</v>
      </c>
      <c r="I95" s="16">
        <f>F95-INDEX($F$5:$F$123,MATCH(D95,$D$5:$D$123,0))</f>
        <v>0.013368055555555557</v>
      </c>
    </row>
    <row r="96" spans="1:9" ht="15" customHeight="1">
      <c r="A96" s="14">
        <v>92</v>
      </c>
      <c r="B96" s="15" t="s">
        <v>174</v>
      </c>
      <c r="C96" s="15" t="s">
        <v>175</v>
      </c>
      <c r="D96" s="14" t="s">
        <v>176</v>
      </c>
      <c r="E96" s="15" t="s">
        <v>7</v>
      </c>
      <c r="F96" s="33">
        <v>0.04459490740740741</v>
      </c>
      <c r="G96" s="14" t="str">
        <f t="shared" si="2"/>
        <v>6.29/km</v>
      </c>
      <c r="H96" s="16">
        <f t="shared" si="3"/>
        <v>0.020254629629629633</v>
      </c>
      <c r="I96" s="16">
        <f>F96-INDEX($F$5:$F$123,MATCH(D96,$D$5:$D$123,0))</f>
        <v>0</v>
      </c>
    </row>
    <row r="97" spans="1:9" ht="15" customHeight="1">
      <c r="A97" s="14">
        <v>93</v>
      </c>
      <c r="B97" s="15" t="s">
        <v>177</v>
      </c>
      <c r="C97" s="15" t="s">
        <v>178</v>
      </c>
      <c r="D97" s="14" t="s">
        <v>105</v>
      </c>
      <c r="E97" s="15" t="s">
        <v>179</v>
      </c>
      <c r="F97" s="33">
        <v>0.04546296296296296</v>
      </c>
      <c r="G97" s="14" t="str">
        <f t="shared" si="2"/>
        <v>6.37/km</v>
      </c>
      <c r="H97" s="16">
        <f t="shared" si="3"/>
        <v>0.021122685185185185</v>
      </c>
      <c r="I97" s="16">
        <f>F97-INDEX($F$5:$F$123,MATCH(D97,$D$5:$D$123,0))</f>
        <v>0.009826388888888885</v>
      </c>
    </row>
    <row r="98" spans="1:9" ht="15" customHeight="1">
      <c r="A98" s="14">
        <v>94</v>
      </c>
      <c r="B98" s="15" t="s">
        <v>180</v>
      </c>
      <c r="C98" s="15" t="s">
        <v>181</v>
      </c>
      <c r="D98" s="14" t="s">
        <v>3</v>
      </c>
      <c r="E98" s="15" t="s">
        <v>47</v>
      </c>
      <c r="F98" s="33">
        <v>0.04548611111111111</v>
      </c>
      <c r="G98" s="14" t="str">
        <f t="shared" si="2"/>
        <v>6.37/km</v>
      </c>
      <c r="H98" s="16">
        <f t="shared" si="3"/>
        <v>0.021145833333333332</v>
      </c>
      <c r="I98" s="16">
        <f>F98-INDEX($F$5:$F$123,MATCH(D98,$D$5:$D$123,0))</f>
        <v>0.021145833333333332</v>
      </c>
    </row>
    <row r="99" spans="1:9" ht="15" customHeight="1">
      <c r="A99" s="14">
        <v>95</v>
      </c>
      <c r="B99" s="15" t="s">
        <v>182</v>
      </c>
      <c r="C99" s="15" t="s">
        <v>183</v>
      </c>
      <c r="D99" s="14" t="s">
        <v>184</v>
      </c>
      <c r="E99" s="15" t="s">
        <v>24</v>
      </c>
      <c r="F99" s="33">
        <v>0.0478125</v>
      </c>
      <c r="G99" s="14" t="str">
        <f t="shared" si="2"/>
        <v>6.57/km</v>
      </c>
      <c r="H99" s="16">
        <f t="shared" si="3"/>
        <v>0.023472222222222224</v>
      </c>
      <c r="I99" s="16">
        <f>F99-INDEX($F$5:$F$123,MATCH(D99,$D$5:$D$123,0))</f>
        <v>0</v>
      </c>
    </row>
    <row r="100" spans="1:9" ht="15" customHeight="1">
      <c r="A100" s="14">
        <v>96</v>
      </c>
      <c r="B100" s="15" t="s">
        <v>185</v>
      </c>
      <c r="C100" s="15" t="s">
        <v>112</v>
      </c>
      <c r="D100" s="14" t="s">
        <v>55</v>
      </c>
      <c r="E100" s="15" t="s">
        <v>17</v>
      </c>
      <c r="F100" s="33">
        <v>0.04818287037037037</v>
      </c>
      <c r="G100" s="14" t="str">
        <f t="shared" si="2"/>
        <v>7.01/km</v>
      </c>
      <c r="H100" s="16">
        <f t="shared" si="3"/>
        <v>0.023842592592592592</v>
      </c>
      <c r="I100" s="16">
        <f>F100-INDEX($F$5:$F$123,MATCH(D100,$D$5:$D$123,0))</f>
        <v>0.017083333333333332</v>
      </c>
    </row>
    <row r="101" spans="1:9" ht="15" customHeight="1">
      <c r="A101" s="14">
        <v>97</v>
      </c>
      <c r="B101" s="15" t="s">
        <v>186</v>
      </c>
      <c r="C101" s="15" t="s">
        <v>187</v>
      </c>
      <c r="D101" s="14" t="s">
        <v>52</v>
      </c>
      <c r="E101" s="15" t="s">
        <v>113</v>
      </c>
      <c r="F101" s="33">
        <v>0.0484375</v>
      </c>
      <c r="G101" s="14" t="str">
        <f t="shared" si="2"/>
        <v>7.03/km</v>
      </c>
      <c r="H101" s="16">
        <f t="shared" si="3"/>
        <v>0.024097222222222225</v>
      </c>
      <c r="I101" s="16">
        <f>F101-INDEX($F$5:$F$123,MATCH(D101,$D$5:$D$123,0))</f>
        <v>0.017361111111111112</v>
      </c>
    </row>
    <row r="102" spans="1:9" ht="15" customHeight="1">
      <c r="A102" s="14">
        <v>98</v>
      </c>
      <c r="B102" s="15" t="s">
        <v>188</v>
      </c>
      <c r="C102" s="15" t="s">
        <v>189</v>
      </c>
      <c r="D102" s="14" t="s">
        <v>27</v>
      </c>
      <c r="E102" s="15" t="s">
        <v>20</v>
      </c>
      <c r="F102" s="33">
        <v>0.050243055555555555</v>
      </c>
      <c r="G102" s="14" t="str">
        <f t="shared" si="2"/>
        <v>7.18/km</v>
      </c>
      <c r="H102" s="16">
        <f t="shared" si="3"/>
        <v>0.025902777777777778</v>
      </c>
      <c r="I102" s="16">
        <f>F102-INDEX($F$5:$F$123,MATCH(D102,$D$5:$D$123,0))</f>
        <v>0.021956018518518517</v>
      </c>
    </row>
    <row r="103" spans="1:9" ht="15" customHeight="1">
      <c r="A103" s="14">
        <v>99</v>
      </c>
      <c r="B103" s="15" t="s">
        <v>190</v>
      </c>
      <c r="C103" s="15" t="s">
        <v>191</v>
      </c>
      <c r="D103" s="14" t="s">
        <v>102</v>
      </c>
      <c r="E103" s="15" t="s">
        <v>179</v>
      </c>
      <c r="F103" s="33">
        <v>0.05618055555555556</v>
      </c>
      <c r="G103" s="14" t="str">
        <f t="shared" si="2"/>
        <v>8.10/km</v>
      </c>
      <c r="H103" s="16">
        <f t="shared" si="3"/>
        <v>0.03184027777777779</v>
      </c>
      <c r="I103" s="16">
        <f>F103-INDEX($F$5:$F$123,MATCH(D103,$D$5:$D$123,0))</f>
        <v>0.020995370370370373</v>
      </c>
    </row>
    <row r="104" spans="1:9" ht="15" customHeight="1">
      <c r="A104" s="14">
        <v>100</v>
      </c>
      <c r="B104" s="15" t="s">
        <v>192</v>
      </c>
      <c r="C104" s="15" t="s">
        <v>193</v>
      </c>
      <c r="D104" s="14" t="s">
        <v>105</v>
      </c>
      <c r="E104" s="15" t="s">
        <v>179</v>
      </c>
      <c r="F104" s="33">
        <v>0.05643518518518518</v>
      </c>
      <c r="G104" s="14" t="str">
        <f t="shared" si="2"/>
        <v>8.13/km</v>
      </c>
      <c r="H104" s="16">
        <f t="shared" si="3"/>
        <v>0.032094907407407405</v>
      </c>
      <c r="I104" s="16">
        <f>F104-INDEX($F$5:$F$123,MATCH(D104,$D$5:$D$123,0))</f>
        <v>0.0207986111111111</v>
      </c>
    </row>
    <row r="105" spans="1:9" ht="15" customHeight="1">
      <c r="A105" s="18">
        <v>101</v>
      </c>
      <c r="B105" s="19" t="s">
        <v>194</v>
      </c>
      <c r="C105" s="19" t="s">
        <v>195</v>
      </c>
      <c r="D105" s="18" t="s">
        <v>176</v>
      </c>
      <c r="E105" s="19" t="s">
        <v>4</v>
      </c>
      <c r="F105" s="34">
        <v>0.0597337962962963</v>
      </c>
      <c r="G105" s="18" t="str">
        <f t="shared" si="2"/>
        <v>8.41/km</v>
      </c>
      <c r="H105" s="20">
        <f t="shared" si="3"/>
        <v>0.03539351851851852</v>
      </c>
      <c r="I105" s="20">
        <f>F105-INDEX($F$5:$F$123,MATCH(D105,$D$5:$D$123,0))</f>
        <v>0.01513888888888889</v>
      </c>
    </row>
  </sheetData>
  <autoFilter ref="A4:I10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pane ySplit="3" topLeftCell="BM4" activePane="bottomLeft" state="frozen"/>
      <selection pane="topLeft" activeCell="A1" sqref="A1"/>
      <selection pane="bottomLeft" activeCell="H17" sqref="H17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0" t="str">
        <f>Individuale!A1</f>
        <v>Tra i vicoli antichi</v>
      </c>
      <c r="B1" s="30"/>
      <c r="C1" s="30"/>
    </row>
    <row r="2" spans="1:3" ht="42" customHeight="1">
      <c r="A2" s="31" t="str">
        <f>Individuale!A3&amp;" km. "&amp;Individuale!I3</f>
        <v>Luco dei marsi (AQ) Italia - Mercoledì 25/04/2012 km. 9,9</v>
      </c>
      <c r="B2" s="31"/>
      <c r="C2" s="31"/>
    </row>
    <row r="3" spans="1:3" ht="24.75" customHeight="1">
      <c r="A3" s="21" t="s">
        <v>200</v>
      </c>
      <c r="B3" s="22" t="s">
        <v>204</v>
      </c>
      <c r="C3" s="22" t="s">
        <v>0</v>
      </c>
    </row>
    <row r="4" spans="1:3" ht="15" customHeight="1">
      <c r="A4" s="10">
        <v>1</v>
      </c>
      <c r="B4" s="11" t="s">
        <v>4</v>
      </c>
      <c r="C4" s="23">
        <v>36</v>
      </c>
    </row>
    <row r="5" spans="1:3" ht="15" customHeight="1">
      <c r="A5" s="14">
        <v>2</v>
      </c>
      <c r="B5" s="15" t="s">
        <v>20</v>
      </c>
      <c r="C5" s="24">
        <v>15</v>
      </c>
    </row>
    <row r="6" spans="1:3" ht="15" customHeight="1">
      <c r="A6" s="14">
        <v>3</v>
      </c>
      <c r="B6" s="15" t="s">
        <v>17</v>
      </c>
      <c r="C6" s="24">
        <v>12</v>
      </c>
    </row>
    <row r="7" spans="1:3" ht="15" customHeight="1">
      <c r="A7" s="14">
        <v>4</v>
      </c>
      <c r="B7" s="15" t="s">
        <v>93</v>
      </c>
      <c r="C7" s="24">
        <v>6</v>
      </c>
    </row>
    <row r="8" spans="1:3" ht="15" customHeight="1">
      <c r="A8" s="14">
        <v>5</v>
      </c>
      <c r="B8" s="15" t="s">
        <v>72</v>
      </c>
      <c r="C8" s="24">
        <v>6</v>
      </c>
    </row>
    <row r="9" spans="1:3" ht="15" customHeight="1">
      <c r="A9" s="14">
        <v>6</v>
      </c>
      <c r="B9" s="15" t="s">
        <v>7</v>
      </c>
      <c r="C9" s="24">
        <v>5</v>
      </c>
    </row>
    <row r="10" spans="1:3" ht="15" customHeight="1">
      <c r="A10" s="14">
        <v>7</v>
      </c>
      <c r="B10" s="15" t="s">
        <v>113</v>
      </c>
      <c r="C10" s="24">
        <v>4</v>
      </c>
    </row>
    <row r="11" spans="1:3" ht="15" customHeight="1">
      <c r="A11" s="14">
        <v>8</v>
      </c>
      <c r="B11" s="15" t="s">
        <v>24</v>
      </c>
      <c r="C11" s="24">
        <v>4</v>
      </c>
    </row>
    <row r="12" spans="1:3" ht="15" customHeight="1">
      <c r="A12" s="14">
        <v>9</v>
      </c>
      <c r="B12" s="15" t="s">
        <v>179</v>
      </c>
      <c r="C12" s="24">
        <v>3</v>
      </c>
    </row>
    <row r="13" spans="1:3" ht="15" customHeight="1">
      <c r="A13" s="14">
        <v>10</v>
      </c>
      <c r="B13" s="15" t="s">
        <v>81</v>
      </c>
      <c r="C13" s="24">
        <v>2</v>
      </c>
    </row>
    <row r="14" spans="1:3" ht="15" customHeight="1">
      <c r="A14" s="14">
        <v>11</v>
      </c>
      <c r="B14" s="15" t="s">
        <v>47</v>
      </c>
      <c r="C14" s="24">
        <v>2</v>
      </c>
    </row>
    <row r="15" spans="1:3" ht="15" customHeight="1">
      <c r="A15" s="14">
        <v>12</v>
      </c>
      <c r="B15" s="15" t="s">
        <v>78</v>
      </c>
      <c r="C15" s="24">
        <v>2</v>
      </c>
    </row>
    <row r="16" spans="1:3" ht="15" customHeight="1">
      <c r="A16" s="14">
        <v>13</v>
      </c>
      <c r="B16" s="15" t="s">
        <v>14</v>
      </c>
      <c r="C16" s="24">
        <v>2</v>
      </c>
    </row>
    <row r="17" spans="1:3" ht="15" customHeight="1">
      <c r="A17" s="14">
        <v>14</v>
      </c>
      <c r="B17" s="15" t="s">
        <v>42</v>
      </c>
      <c r="C17" s="24">
        <v>1</v>
      </c>
    </row>
    <row r="18" spans="1:3" ht="15" customHeight="1">
      <c r="A18" s="18">
        <v>15</v>
      </c>
      <c r="B18" s="19" t="s">
        <v>11</v>
      </c>
      <c r="C18" s="25">
        <v>1</v>
      </c>
    </row>
    <row r="19" spans="1:3" ht="12.75">
      <c r="A19" s="26"/>
      <c r="B19" s="26"/>
      <c r="C19" s="26">
        <f>SUM(C4:C18)</f>
        <v>101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2012-05-03T08:59:14Z</dcterms:created>
  <dcterms:modified xsi:type="dcterms:W3CDTF">2012-05-03T08:59:14Z</dcterms:modified>
  <cp:category/>
  <cp:version/>
  <cp:contentType/>
  <cp:contentStatus/>
</cp:coreProperties>
</file>