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'Individuale'!$A$4:$I$70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<sst xmlns="http://schemas.openxmlformats.org/spreadsheetml/2006/main" count="299" uniqueCount="159">
  <si>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</si>
  <si>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</si>
  <si>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</si>
  <si>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</si>
  <si>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</si>
  <si>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</si>
  <si>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</si>
  <si>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</si>
  <si>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</si>
  <si>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MARCO</t>
  </si>
  <si>
    <t>FRANCESCO</t>
  </si>
  <si>
    <t>CLAUDIO</t>
  </si>
  <si>
    <t>MASSIMILIANO</t>
  </si>
  <si>
    <t>GIOVANNI</t>
  </si>
  <si>
    <t>MAURIZIO</t>
  </si>
  <si>
    <t>ANGELO</t>
  </si>
  <si>
    <t>A.S.D. PODISTICA SOLIDARIETA'</t>
  </si>
  <si>
    <t>STEFANO</t>
  </si>
  <si>
    <t>ROBERTO</t>
  </si>
  <si>
    <t>FABRIZIO</t>
  </si>
  <si>
    <t>MASSIMO</t>
  </si>
  <si>
    <t>SILVIA</t>
  </si>
  <si>
    <t>CESARE</t>
  </si>
  <si>
    <t>Tempo</t>
  </si>
  <si>
    <t>Atleti</t>
  </si>
  <si>
    <t>Totale partecipanti</t>
  </si>
  <si>
    <t>RUNCARD</t>
  </si>
  <si>
    <t>SIMONE</t>
  </si>
  <si>
    <t>SM35</t>
  </si>
  <si>
    <t>SM40</t>
  </si>
  <si>
    <t>SM45</t>
  </si>
  <si>
    <t>ANDREA</t>
  </si>
  <si>
    <t>ANTONIO</t>
  </si>
  <si>
    <t>SM55</t>
  </si>
  <si>
    <t>SF35</t>
  </si>
  <si>
    <t>SM50</t>
  </si>
  <si>
    <t>SF40</t>
  </si>
  <si>
    <t>GIUSEPPE</t>
  </si>
  <si>
    <t>SM60</t>
  </si>
  <si>
    <t>SF45</t>
  </si>
  <si>
    <t>GIANLUCA</t>
  </si>
  <si>
    <t>MARIO</t>
  </si>
  <si>
    <t>DAVIDE</t>
  </si>
  <si>
    <t>SM65</t>
  </si>
  <si>
    <t>MATTEO</t>
  </si>
  <si>
    <t>SANDRO</t>
  </si>
  <si>
    <t>SF50</t>
  </si>
  <si>
    <t>PAOLA</t>
  </si>
  <si>
    <t>SF55</t>
  </si>
  <si>
    <t>LUIGI</t>
  </si>
  <si>
    <t>SIMONA</t>
  </si>
  <si>
    <t>TESTA</t>
  </si>
  <si>
    <t>MATTEUCCI</t>
  </si>
  <si>
    <t>SM70</t>
  </si>
  <si>
    <t>SF60</t>
  </si>
  <si>
    <t>MARIA</t>
  </si>
  <si>
    <t>FAUSTO</t>
  </si>
  <si>
    <t>Domenica 03/09/2017</t>
  </si>
  <si>
    <t>ASD RUNNERS TEAM COLLEFERRO</t>
  </si>
  <si>
    <t>RUGGERI</t>
  </si>
  <si>
    <t>ASD SPARTAN SPORT ACADEMY</t>
  </si>
  <si>
    <t>LINO</t>
  </si>
  <si>
    <t>PICCHI</t>
  </si>
  <si>
    <t>FERRACCI</t>
  </si>
  <si>
    <t>CARBONI</t>
  </si>
  <si>
    <t>CINZIA</t>
  </si>
  <si>
    <t>NARDI</t>
  </si>
  <si>
    <t>Priverno (LT) Italia</t>
  </si>
  <si>
    <t>MILANA</t>
  </si>
  <si>
    <t>CHRISTIAN</t>
  </si>
  <si>
    <t>A.S.D. RUNNING EVOLUTION</t>
  </si>
  <si>
    <t>SM23</t>
  </si>
  <si>
    <t>ANGELUCCI</t>
  </si>
  <si>
    <t>PODISTI VALMONTONE</t>
  </si>
  <si>
    <t>VILLANI</t>
  </si>
  <si>
    <t>CSI FROSINONE</t>
  </si>
  <si>
    <t>CICERCHIA</t>
  </si>
  <si>
    <t>EMILIANO</t>
  </si>
  <si>
    <t>ASD PALESTRINA RUNNING</t>
  </si>
  <si>
    <t>FONTANA</t>
  </si>
  <si>
    <t>CARMIGNATO</t>
  </si>
  <si>
    <t>CETORELLI</t>
  </si>
  <si>
    <t>PAOLO ROBERTO</t>
  </si>
  <si>
    <t>ASD TIBURTINA 2003</t>
  </si>
  <si>
    <t>FIORAVANTI</t>
  </si>
  <si>
    <t>ELIO</t>
  </si>
  <si>
    <t>CASALE</t>
  </si>
  <si>
    <t>MIELE</t>
  </si>
  <si>
    <t>TOMASSI</t>
  </si>
  <si>
    <t>MADONNA</t>
  </si>
  <si>
    <t>GENNARO</t>
  </si>
  <si>
    <t>A.S.D. MES COLLEFERRO</t>
  </si>
  <si>
    <t>RISCHIA</t>
  </si>
  <si>
    <t>MAGRINI</t>
  </si>
  <si>
    <t>BAZZONI</t>
  </si>
  <si>
    <t>A.S.D. INTESATLETICA</t>
  </si>
  <si>
    <t>ATL. MONTE MARIO</t>
  </si>
  <si>
    <t>A.S.D. ATLETICA VITA</t>
  </si>
  <si>
    <t>PODISTICA 2007 TORTRETESTE</t>
  </si>
  <si>
    <t>LUZZI</t>
  </si>
  <si>
    <t>DI CORI</t>
  </si>
  <si>
    <t>A.S.D. FREE RUNNERS</t>
  </si>
  <si>
    <t>QUARESIMA</t>
  </si>
  <si>
    <t>DI VITO</t>
  </si>
  <si>
    <t>PAOLA SIMONA</t>
  </si>
  <si>
    <t>SF23</t>
  </si>
  <si>
    <t>ASD LIB. OSTIA RUNNER AVIS</t>
  </si>
  <si>
    <t>FEDERICI</t>
  </si>
  <si>
    <t>DURANTE</t>
  </si>
  <si>
    <t>RITA</t>
  </si>
  <si>
    <t>CHIALASTRI</t>
  </si>
  <si>
    <t>GALEONE</t>
  </si>
  <si>
    <t>RAMPINI</t>
  </si>
  <si>
    <t>ARCANGELO</t>
  </si>
  <si>
    <t>RAPONI</t>
  </si>
  <si>
    <t>CASALANGUIDA</t>
  </si>
  <si>
    <t>CARMINE</t>
  </si>
  <si>
    <t>CHIAPPA</t>
  </si>
  <si>
    <t>SBARDELLA</t>
  </si>
  <si>
    <t>MORO</t>
  </si>
  <si>
    <t>DEBORA</t>
  </si>
  <si>
    <t>D'ONOFRIO</t>
  </si>
  <si>
    <t>PETRANGELI</t>
  </si>
  <si>
    <t>MICOZZI</t>
  </si>
  <si>
    <t>GRUPPO MARCIATORI SIMBRUINI</t>
  </si>
  <si>
    <t>GASBARRI</t>
  </si>
  <si>
    <t>PALLANTE</t>
  </si>
  <si>
    <t>GIANFRANCO</t>
  </si>
  <si>
    <t>CURZI</t>
  </si>
  <si>
    <t>BOSCHI</t>
  </si>
  <si>
    <t>ROCCA</t>
  </si>
  <si>
    <t>PENNACCHI</t>
  </si>
  <si>
    <t>CLARISSA</t>
  </si>
  <si>
    <t>FRANCHINI</t>
  </si>
  <si>
    <t>SBARAGLIA</t>
  </si>
  <si>
    <t>CATRACCHIA</t>
  </si>
  <si>
    <t>GABRIELLA</t>
  </si>
  <si>
    <t>ANGELINI</t>
  </si>
  <si>
    <t>LINDA</t>
  </si>
  <si>
    <t>ARDITO</t>
  </si>
  <si>
    <t>VALIANI</t>
  </si>
  <si>
    <t>SM75</t>
  </si>
  <si>
    <t>BELA'</t>
  </si>
  <si>
    <t>LEONELLO</t>
  </si>
  <si>
    <t>RAPUANO</t>
  </si>
  <si>
    <t>SAVI</t>
  </si>
  <si>
    <t>D'AMORE</t>
  </si>
  <si>
    <t>CIAMPA</t>
  </si>
  <si>
    <t>M. ANTONIETTA</t>
  </si>
  <si>
    <t>INNAMORATI</t>
  </si>
  <si>
    <t>DANZA</t>
  </si>
  <si>
    <t>MASELLA</t>
  </si>
  <si>
    <t>LUCIA</t>
  </si>
  <si>
    <t>GIOVANNINI</t>
  </si>
  <si>
    <t>ATTILIO</t>
  </si>
  <si>
    <t>TAGLIENTE</t>
  </si>
  <si>
    <t>SM80</t>
  </si>
  <si>
    <t>Genazzano a perdifiato</t>
  </si>
  <si>
    <t>2ª edizione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</si>
</sst>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</numFmts>
  <fonts count="52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7" fillId="3" borderId="0" applyNumberFormat="0" applyBorder="0" applyAlignment="0" applyProtection="0"/>
    <xf numFmtId="0" fontId="33" fillId="4" borderId="0" applyNumberFormat="0" applyBorder="0" applyAlignment="0" applyProtection="0"/>
    <xf numFmtId="0" fontId="7" fillId="5" borderId="0" applyNumberFormat="0" applyBorder="0" applyAlignment="0" applyProtection="0"/>
    <xf numFmtId="0" fontId="33" fillId="6" borderId="0" applyNumberFormat="0" applyBorder="0" applyAlignment="0" applyProtection="0"/>
    <xf numFmtId="0" fontId="7" fillId="7" borderId="0" applyNumberFormat="0" applyBorder="0" applyAlignment="0" applyProtection="0"/>
    <xf numFmtId="0" fontId="33" fillId="8" borderId="0" applyNumberFormat="0" applyBorder="0" applyAlignment="0" applyProtection="0"/>
    <xf numFmtId="0" fontId="7" fillId="9" borderId="0" applyNumberFormat="0" applyBorder="0" applyAlignment="0" applyProtection="0"/>
    <xf numFmtId="0" fontId="33" fillId="10" borderId="0" applyNumberFormat="0" applyBorder="0" applyAlignment="0" applyProtection="0"/>
    <xf numFmtId="0" fontId="7" fillId="11" borderId="0" applyNumberFormat="0" applyBorder="0" applyAlignment="0" applyProtection="0"/>
    <xf numFmtId="0" fontId="33" fillId="12" borderId="0" applyNumberFormat="0" applyBorder="0" applyAlignment="0" applyProtection="0"/>
    <xf numFmtId="0" fontId="7" fillId="13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33" fillId="16" borderId="0" applyNumberFormat="0" applyBorder="0" applyAlignment="0" applyProtection="0"/>
    <xf numFmtId="0" fontId="7" fillId="17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33" fillId="20" borderId="0" applyNumberFormat="0" applyBorder="0" applyAlignment="0" applyProtection="0"/>
    <xf numFmtId="0" fontId="7" fillId="9" borderId="0" applyNumberFormat="0" applyBorder="0" applyAlignment="0" applyProtection="0"/>
    <xf numFmtId="0" fontId="33" fillId="21" borderId="0" applyNumberFormat="0" applyBorder="0" applyAlignment="0" applyProtection="0"/>
    <xf numFmtId="0" fontId="7" fillId="15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1" applyNumberFormat="0" applyAlignment="0" applyProtection="0"/>
    <xf numFmtId="0" fontId="9" fillId="35" borderId="2" applyNumberFormat="0" applyAlignment="0" applyProtection="0"/>
    <xf numFmtId="0" fontId="36" fillId="0" borderId="3" applyNumberFormat="0" applyFill="0" applyAlignment="0" applyProtection="0"/>
    <xf numFmtId="0" fontId="10" fillId="0" borderId="4" applyNumberFormat="0" applyFill="0" applyAlignment="0" applyProtection="0"/>
    <xf numFmtId="0" fontId="37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8" fillId="39" borderId="0" applyNumberFormat="0" applyBorder="0" applyAlignment="0" applyProtection="0"/>
    <xf numFmtId="0" fontId="34" fillId="40" borderId="0" applyNumberFormat="0" applyBorder="0" applyAlignment="0" applyProtection="0"/>
    <xf numFmtId="0" fontId="8" fillId="41" borderId="0" applyNumberFormat="0" applyBorder="0" applyAlignment="0" applyProtection="0"/>
    <xf numFmtId="0" fontId="34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44" borderId="0" applyNumberFormat="0" applyBorder="0" applyAlignment="0" applyProtection="0"/>
    <xf numFmtId="0" fontId="8" fillId="29" borderId="0" applyNumberFormat="0" applyBorder="0" applyAlignment="0" applyProtection="0"/>
    <xf numFmtId="0" fontId="34" fillId="45" borderId="0" applyNumberFormat="0" applyBorder="0" applyAlignment="0" applyProtection="0"/>
    <xf numFmtId="0" fontId="8" fillId="31" borderId="0" applyNumberFormat="0" applyBorder="0" applyAlignment="0" applyProtection="0"/>
    <xf numFmtId="0" fontId="34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8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8" fillId="0" borderId="12" applyNumberFormat="0" applyFill="0" applyAlignment="0" applyProtection="0"/>
    <xf numFmtId="0" fontId="45" fillId="0" borderId="13" applyNumberFormat="0" applyFill="0" applyAlignment="0" applyProtection="0"/>
    <xf numFmtId="0" fontId="19" fillId="0" borderId="14" applyNumberFormat="0" applyFill="0" applyAlignment="0" applyProtection="0"/>
    <xf numFmtId="0" fontId="46" fillId="0" borderId="15" applyNumberFormat="0" applyFill="0" applyAlignment="0" applyProtection="0"/>
    <xf numFmtId="0" fontId="20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1" fillId="0" borderId="18" applyNumberFormat="0" applyFill="0" applyAlignment="0" applyProtection="0"/>
    <xf numFmtId="0" fontId="49" fillId="53" borderId="0" applyNumberFormat="0" applyBorder="0" applyAlignment="0" applyProtection="0"/>
    <xf numFmtId="0" fontId="22" fillId="5" borderId="0" applyNumberFormat="0" applyBorder="0" applyAlignment="0" applyProtection="0"/>
    <xf numFmtId="0" fontId="50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0" fontId="51" fillId="55" borderId="24" xfId="0" applyFont="1" applyFill="1" applyBorder="1" applyAlignment="1">
      <alignment horizontal="center" vertical="center"/>
    </xf>
    <xf numFmtId="0" fontId="51" fillId="55" borderId="25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7" fillId="56" borderId="28" xfId="0" applyFont="1" applyFill="1" applyBorder="1" applyAlignment="1">
      <alignment vertical="center"/>
    </xf>
    <xf numFmtId="0" fontId="27" fillId="56" borderId="29" xfId="0" applyFont="1" applyFill="1" applyBorder="1" applyAlignment="1">
      <alignment vertical="center"/>
    </xf>
    <xf numFmtId="0" fontId="27" fillId="56" borderId="29" xfId="0" applyFont="1" applyFill="1" applyBorder="1" applyAlignment="1">
      <alignment horizontal="center" vertical="center"/>
    </xf>
    <xf numFmtId="164" fontId="27" fillId="56" borderId="30" xfId="0" applyNumberFormat="1" applyFont="1" applyFill="1" applyBorder="1" applyAlignment="1">
      <alignment horizontal="center" vertical="center"/>
    </xf>
    <xf numFmtId="1" fontId="28" fillId="57" borderId="31" xfId="0" applyNumberFormat="1" applyFont="1" applyFill="1" applyBorder="1" applyAlignment="1">
      <alignment horizontal="center" vertical="center" wrapText="1"/>
    </xf>
    <xf numFmtId="1" fontId="29" fillId="57" borderId="32" xfId="0" applyNumberFormat="1" applyFont="1" applyFill="1" applyBorder="1" applyAlignment="1">
      <alignment horizontal="center" vertical="center" wrapText="1"/>
    </xf>
    <xf numFmtId="0" fontId="29" fillId="57" borderId="32" xfId="0" applyFont="1" applyFill="1" applyBorder="1" applyAlignment="1">
      <alignment horizontal="center" vertical="center" wrapText="1"/>
    </xf>
    <xf numFmtId="0" fontId="28" fillId="57" borderId="32" xfId="0" applyFont="1" applyFill="1" applyBorder="1" applyAlignment="1">
      <alignment horizontal="center" vertical="center" wrapText="1"/>
    </xf>
    <xf numFmtId="21" fontId="29" fillId="57" borderId="32" xfId="0" applyNumberFormat="1" applyFont="1" applyFill="1" applyBorder="1" applyAlignment="1">
      <alignment horizontal="center" vertical="center" wrapText="1"/>
    </xf>
    <xf numFmtId="0" fontId="30" fillId="57" borderId="32" xfId="0" applyFont="1" applyFill="1" applyBorder="1" applyAlignment="1">
      <alignment horizontal="center" vertical="center" wrapText="1"/>
    </xf>
    <xf numFmtId="0" fontId="30" fillId="57" borderId="33" xfId="0" applyFont="1" applyFill="1" applyBorder="1" applyAlignment="1">
      <alignment horizontal="center" vertical="center" wrapText="1"/>
    </xf>
    <xf numFmtId="1" fontId="28" fillId="57" borderId="28" xfId="0" applyNumberFormat="1" applyFont="1" applyFill="1" applyBorder="1" applyAlignment="1">
      <alignment horizontal="center" vertical="center" wrapText="1"/>
    </xf>
    <xf numFmtId="0" fontId="28" fillId="57" borderId="29" xfId="0" applyFont="1" applyFill="1" applyBorder="1" applyAlignment="1">
      <alignment horizontal="center" vertical="center" wrapText="1"/>
    </xf>
    <xf numFmtId="0" fontId="29" fillId="57" borderId="30" xfId="0" applyFont="1" applyFill="1" applyBorder="1" applyAlignment="1">
      <alignment horizontal="center" vertical="center" wrapText="1"/>
    </xf>
    <xf numFmtId="1" fontId="28" fillId="57" borderId="34" xfId="0" applyNumberFormat="1" applyFont="1" applyFill="1" applyBorder="1" applyAlignment="1">
      <alignment horizontal="center" vertical="center" wrapText="1"/>
    </xf>
    <xf numFmtId="0" fontId="28" fillId="57" borderId="35" xfId="0" applyFont="1" applyFill="1" applyBorder="1" applyAlignment="1">
      <alignment horizontal="center" vertical="center" wrapText="1"/>
    </xf>
    <xf numFmtId="0" fontId="29" fillId="57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21" fontId="25" fillId="0" borderId="38" xfId="0" applyNumberFormat="1" applyFont="1" applyFill="1" applyBorder="1" applyAlignment="1">
      <alignment horizontal="center" vertical="center"/>
    </xf>
    <xf numFmtId="21" fontId="25" fillId="0" borderId="39" xfId="0" applyNumberFormat="1" applyFont="1" applyFill="1" applyBorder="1" applyAlignment="1">
      <alignment horizontal="center" vertical="center"/>
    </xf>
    <xf numFmtId="0" fontId="51" fillId="55" borderId="37" xfId="0" applyFont="1" applyFill="1" applyBorder="1" applyAlignment="1">
      <alignment horizontal="center" vertical="center"/>
    </xf>
    <xf numFmtId="0" fontId="51" fillId="55" borderId="38" xfId="0" applyFont="1" applyFill="1" applyBorder="1" applyAlignment="1">
      <alignment horizontal="center" vertical="center"/>
    </xf>
    <xf numFmtId="21" fontId="51" fillId="55" borderId="38" xfId="0" applyNumberFormat="1" applyFont="1" applyFill="1" applyBorder="1" applyAlignment="1">
      <alignment horizontal="center" vertical="center"/>
    </xf>
    <xf numFmtId="21" fontId="51" fillId="55" borderId="39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51" fillId="55" borderId="38" xfId="0" applyFont="1" applyFill="1" applyBorder="1" applyAlignment="1">
      <alignment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vertical="center"/>
    </xf>
    <xf numFmtId="0" fontId="25" fillId="0" borderId="41" xfId="0" applyFont="1" applyFill="1" applyBorder="1" applyAlignment="1">
      <alignment horizontal="center" vertical="center"/>
    </xf>
    <xf numFmtId="21" fontId="25" fillId="0" borderId="41" xfId="0" applyNumberFormat="1" applyFont="1" applyFill="1" applyBorder="1" applyAlignment="1">
      <alignment horizontal="center" vertical="center"/>
    </xf>
    <xf numFmtId="21" fontId="25" fillId="0" borderId="42" xfId="0" applyNumberFormat="1" applyFont="1" applyFill="1" applyBorder="1" applyAlignment="1">
      <alignment horizontal="center" vertical="center"/>
    </xf>
    <xf numFmtId="0" fontId="25" fillId="0" borderId="43" xfId="0" applyNumberFormat="1" applyFont="1" applyFill="1" applyBorder="1" applyAlignment="1">
      <alignment horizontal="center" vertical="center"/>
    </xf>
    <xf numFmtId="0" fontId="25" fillId="0" borderId="44" xfId="0" applyNumberFormat="1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>
      <alignment horizontal="center" vertical="center"/>
    </xf>
    <xf numFmtId="0" fontId="51" fillId="55" borderId="44" xfId="0" applyNumberFormat="1" applyFont="1" applyFill="1" applyBorder="1" applyAlignment="1">
      <alignment horizontal="center" vertical="center"/>
    </xf>
    <xf numFmtId="0" fontId="1" fillId="57" borderId="46" xfId="0" applyFont="1" applyFill="1" applyBorder="1" applyAlignment="1">
      <alignment horizontal="center" vertical="center"/>
    </xf>
    <xf numFmtId="0" fontId="1" fillId="57" borderId="47" xfId="0" applyFont="1" applyFill="1" applyBorder="1" applyAlignment="1">
      <alignment horizontal="center" vertical="center"/>
    </xf>
    <xf numFmtId="0" fontId="1" fillId="57" borderId="48" xfId="0" applyFont="1" applyFill="1" applyBorder="1" applyAlignment="1">
      <alignment horizontal="center" vertical="center"/>
    </xf>
    <xf numFmtId="0" fontId="31" fillId="57" borderId="49" xfId="0" applyFont="1" applyFill="1" applyBorder="1" applyAlignment="1">
      <alignment horizontal="center" vertical="center"/>
    </xf>
    <xf numFmtId="0" fontId="31" fillId="57" borderId="0" xfId="0" applyFont="1" applyFill="1" applyBorder="1" applyAlignment="1">
      <alignment horizontal="center" vertical="center"/>
    </xf>
    <xf numFmtId="0" fontId="31" fillId="57" borderId="50" xfId="0" applyFont="1" applyFill="1" applyBorder="1" applyAlignment="1">
      <alignment horizontal="center" vertical="center"/>
    </xf>
    <xf numFmtId="0" fontId="6" fillId="57" borderId="46" xfId="0" applyFont="1" applyFill="1" applyBorder="1" applyAlignment="1">
      <alignment horizontal="center" vertical="center" wrapText="1"/>
    </xf>
    <xf numFmtId="0" fontId="6" fillId="57" borderId="47" xfId="0" applyFont="1" applyFill="1" applyBorder="1" applyAlignment="1">
      <alignment horizontal="center" vertical="center" wrapText="1"/>
    </xf>
    <xf numFmtId="0" fontId="6" fillId="57" borderId="48" xfId="0" applyFont="1" applyFill="1" applyBorder="1" applyAlignment="1">
      <alignment horizontal="center" vertical="center" wrapText="1"/>
    </xf>
    <xf numFmtId="0" fontId="28" fillId="56" borderId="49" xfId="0" applyFont="1" applyFill="1" applyBorder="1" applyAlignment="1">
      <alignment horizontal="center" vertical="center"/>
    </xf>
    <xf numFmtId="0" fontId="28" fillId="56" borderId="0" xfId="0" applyFont="1" applyFill="1" applyBorder="1" applyAlignment="1">
      <alignment horizontal="center" vertical="center"/>
    </xf>
    <xf numFmtId="0" fontId="28" fillId="56" borderId="50" xfId="0" applyFont="1" applyFill="1" applyBorder="1" applyAlignment="1">
      <alignment horizontal="center" vertical="center"/>
    </xf>
    <xf numFmtId="181" fontId="25" fillId="0" borderId="20" xfId="0" applyNumberFormat="1" applyFont="1" applyFill="1" applyBorder="1" applyAlignment="1">
      <alignment horizontal="center" vertical="center"/>
    </xf>
    <xf numFmtId="181" fontId="25" fillId="0" borderId="38" xfId="0" applyNumberFormat="1" applyFont="1" applyFill="1" applyBorder="1" applyAlignment="1">
      <alignment horizontal="center" vertical="center"/>
    </xf>
    <xf numFmtId="181" fontId="51" fillId="55" borderId="38" xfId="0" applyNumberFormat="1" applyFont="1" applyFill="1" applyBorder="1" applyAlignment="1">
      <alignment horizontal="center" vertical="center"/>
    </xf>
    <xf numFmtId="181" fontId="25" fillId="0" borderId="41" xfId="0" applyNumberFormat="1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56" t="s">
        <v>157</v>
      </c>
      <c r="B1" s="57"/>
      <c r="C1" s="57"/>
      <c r="D1" s="57"/>
      <c r="E1" s="57"/>
      <c r="F1" s="57"/>
      <c r="G1" s="57"/>
      <c r="H1" s="57"/>
      <c r="I1" s="58"/>
    </row>
    <row r="2" spans="1:9" ht="24" customHeight="1">
      <c r="A2" s="59" t="s">
        <v>158</v>
      </c>
      <c r="B2" s="60"/>
      <c r="C2" s="60"/>
      <c r="D2" s="60"/>
      <c r="E2" s="60"/>
      <c r="F2" s="60"/>
      <c r="G2" s="60"/>
      <c r="H2" s="60"/>
      <c r="I2" s="61"/>
    </row>
    <row r="3" spans="1:9" ht="24" customHeight="1">
      <c r="A3" s="19"/>
      <c r="B3" s="20" t="s">
        <v>67</v>
      </c>
      <c r="C3" s="20"/>
      <c r="D3" s="20"/>
      <c r="E3" s="20" t="s">
        <v>57</v>
      </c>
      <c r="F3" s="20"/>
      <c r="G3" s="20"/>
      <c r="H3" s="21" t="s">
        <v>0</v>
      </c>
      <c r="I3" s="22">
        <v>10</v>
      </c>
    </row>
    <row r="4" spans="1:9" ht="24" customHeight="1">
      <c r="A4" s="23" t="s">
        <v>1</v>
      </c>
      <c r="B4" s="24" t="s">
        <v>2</v>
      </c>
      <c r="C4" s="25" t="s">
        <v>3</v>
      </c>
      <c r="D4" s="25" t="s">
        <v>4</v>
      </c>
      <c r="E4" s="26" t="s">
        <v>5</v>
      </c>
      <c r="F4" s="27" t="s">
        <v>23</v>
      </c>
      <c r="G4" s="25" t="s">
        <v>6</v>
      </c>
      <c r="H4" s="28" t="s">
        <v>7</v>
      </c>
      <c r="I4" s="29" t="s">
        <v>8</v>
      </c>
    </row>
    <row r="5" spans="1:9" s="3" customFormat="1" ht="18" customHeight="1">
      <c r="A5" s="7">
        <v>1</v>
      </c>
      <c r="B5" s="44" t="s">
        <v>68</v>
      </c>
      <c r="C5" s="44" t="s">
        <v>69</v>
      </c>
      <c r="D5" s="8" t="s">
        <v>28</v>
      </c>
      <c r="E5" s="44" t="s">
        <v>70</v>
      </c>
      <c r="F5" s="68">
        <v>0.026446759259259264</v>
      </c>
      <c r="G5" s="8" t="str">
        <f>TEXT(INT((HOUR(F5)*3600+MINUTE(F5)*60+SECOND(F5))/$I$3/60),"0")&amp;"."&amp;TEXT(MOD((HOUR(F5)*3600+MINUTE(F5)*60+SECOND(F5))/$I$3,60),"00")&amp;"/km"</f>
        <v>3.49/km</v>
      </c>
      <c r="H5" s="9">
        <f>F5-$F$5</f>
        <v>0</v>
      </c>
      <c r="I5" s="10">
        <f>F5-INDEX($F$5:$F$400,MATCH(D5,$D$5:$D$400,0))</f>
        <v>0</v>
      </c>
    </row>
    <row r="6" spans="1:9" s="3" customFormat="1" ht="18" customHeight="1">
      <c r="A6" s="36">
        <v>2</v>
      </c>
      <c r="B6" s="45" t="s">
        <v>51</v>
      </c>
      <c r="C6" s="45" t="s">
        <v>14</v>
      </c>
      <c r="D6" s="37" t="s">
        <v>71</v>
      </c>
      <c r="E6" s="45" t="s">
        <v>58</v>
      </c>
      <c r="F6" s="69">
        <v>0.027245370370370368</v>
      </c>
      <c r="G6" s="37" t="str">
        <f aca="true" t="shared" si="0" ref="G6:G21">TEXT(INT((HOUR(F6)*3600+MINUTE(F6)*60+SECOND(F6))/$I$3/60),"0")&amp;"."&amp;TEXT(MOD((HOUR(F6)*3600+MINUTE(F6)*60+SECOND(F6))/$I$3,60),"00")&amp;"/km"</f>
        <v>3.55/km</v>
      </c>
      <c r="H6" s="38">
        <f aca="true" t="shared" si="1" ref="H6:H21">F6-$F$5</f>
        <v>0.0007986111111111041</v>
      </c>
      <c r="I6" s="39">
        <f>F6-INDEX($F$5:$F$400,MATCH(D6,$D$5:$D$400,0))</f>
        <v>0</v>
      </c>
    </row>
    <row r="7" spans="1:9" s="3" customFormat="1" ht="18" customHeight="1">
      <c r="A7" s="36">
        <v>3</v>
      </c>
      <c r="B7" s="45" t="s">
        <v>72</v>
      </c>
      <c r="C7" s="45" t="s">
        <v>37</v>
      </c>
      <c r="D7" s="37" t="s">
        <v>29</v>
      </c>
      <c r="E7" s="45" t="s">
        <v>73</v>
      </c>
      <c r="F7" s="69">
        <v>0.027476851851851853</v>
      </c>
      <c r="G7" s="37" t="str">
        <f t="shared" si="0"/>
        <v>3.57/km</v>
      </c>
      <c r="H7" s="38">
        <f t="shared" si="1"/>
        <v>0.0010300925925925894</v>
      </c>
      <c r="I7" s="39">
        <f>F7-INDEX($F$5:$F$400,MATCH(D7,$D$5:$D$400,0))</f>
        <v>0</v>
      </c>
    </row>
    <row r="8" spans="1:9" s="3" customFormat="1" ht="18" customHeight="1">
      <c r="A8" s="36">
        <v>4</v>
      </c>
      <c r="B8" s="45" t="s">
        <v>74</v>
      </c>
      <c r="C8" s="45" t="s">
        <v>19</v>
      </c>
      <c r="D8" s="37" t="s">
        <v>29</v>
      </c>
      <c r="E8" s="45" t="s">
        <v>75</v>
      </c>
      <c r="F8" s="69">
        <v>0.027615740740740743</v>
      </c>
      <c r="G8" s="37" t="str">
        <f t="shared" si="0"/>
        <v>3.59/km</v>
      </c>
      <c r="H8" s="38">
        <f t="shared" si="1"/>
        <v>0.0011689814814814792</v>
      </c>
      <c r="I8" s="39">
        <f>F8-INDEX($F$5:$F$400,MATCH(D8,$D$5:$D$400,0))</f>
        <v>0.00013888888888888978</v>
      </c>
    </row>
    <row r="9" spans="1:9" s="3" customFormat="1" ht="18" customHeight="1">
      <c r="A9" s="36">
        <v>5</v>
      </c>
      <c r="B9" s="45" t="s">
        <v>76</v>
      </c>
      <c r="C9" s="45" t="s">
        <v>77</v>
      </c>
      <c r="D9" s="37" t="s">
        <v>28</v>
      </c>
      <c r="E9" s="45" t="s">
        <v>78</v>
      </c>
      <c r="F9" s="69">
        <v>0.02774305555555556</v>
      </c>
      <c r="G9" s="37" t="str">
        <f t="shared" si="0"/>
        <v>3.60/km</v>
      </c>
      <c r="H9" s="38">
        <f t="shared" si="1"/>
        <v>0.0012962962962962954</v>
      </c>
      <c r="I9" s="39">
        <f>F9-INDEX($F$5:$F$400,MATCH(D9,$D$5:$D$400,0))</f>
        <v>0.0012962962962962954</v>
      </c>
    </row>
    <row r="10" spans="1:9" s="3" customFormat="1" ht="18" customHeight="1">
      <c r="A10" s="36">
        <v>6</v>
      </c>
      <c r="B10" s="45" t="s">
        <v>79</v>
      </c>
      <c r="C10" s="45" t="s">
        <v>12</v>
      </c>
      <c r="D10" s="37" t="s">
        <v>29</v>
      </c>
      <c r="E10" s="45" t="s">
        <v>78</v>
      </c>
      <c r="F10" s="69">
        <v>0.02821759259259259</v>
      </c>
      <c r="G10" s="37" t="str">
        <f t="shared" si="0"/>
        <v>4.04/km</v>
      </c>
      <c r="H10" s="38">
        <f t="shared" si="1"/>
        <v>0.0017708333333333257</v>
      </c>
      <c r="I10" s="39">
        <f>F10-INDEX($F$5:$F$400,MATCH(D10,$D$5:$D$400,0))</f>
        <v>0.0007407407407407363</v>
      </c>
    </row>
    <row r="11" spans="1:9" s="3" customFormat="1" ht="18" customHeight="1">
      <c r="A11" s="36">
        <v>7</v>
      </c>
      <c r="B11" s="45" t="s">
        <v>80</v>
      </c>
      <c r="C11" s="45" t="s">
        <v>42</v>
      </c>
      <c r="D11" s="37" t="s">
        <v>29</v>
      </c>
      <c r="E11" s="45" t="s">
        <v>60</v>
      </c>
      <c r="F11" s="69">
        <v>0.028738425925925928</v>
      </c>
      <c r="G11" s="37" t="str">
        <f t="shared" si="0"/>
        <v>4.08/km</v>
      </c>
      <c r="H11" s="38">
        <f t="shared" si="1"/>
        <v>0.002291666666666664</v>
      </c>
      <c r="I11" s="39">
        <f>F11-INDEX($F$5:$F$400,MATCH(D11,$D$5:$D$400,0))</f>
        <v>0.0012615740740740747</v>
      </c>
    </row>
    <row r="12" spans="1:9" s="3" customFormat="1" ht="18" customHeight="1">
      <c r="A12" s="36">
        <v>8</v>
      </c>
      <c r="B12" s="45" t="s">
        <v>81</v>
      </c>
      <c r="C12" s="45" t="s">
        <v>40</v>
      </c>
      <c r="D12" s="37" t="s">
        <v>29</v>
      </c>
      <c r="E12" s="45" t="s">
        <v>78</v>
      </c>
      <c r="F12" s="69">
        <v>0.02935185185185185</v>
      </c>
      <c r="G12" s="37" t="str">
        <f t="shared" si="0"/>
        <v>4.14/km</v>
      </c>
      <c r="H12" s="38">
        <f t="shared" si="1"/>
        <v>0.0029050925925925876</v>
      </c>
      <c r="I12" s="39">
        <f>F12-INDEX($F$5:$F$400,MATCH(D12,$D$5:$D$400,0))</f>
        <v>0.0018749999999999982</v>
      </c>
    </row>
    <row r="13" spans="1:9" s="3" customFormat="1" ht="18" customHeight="1">
      <c r="A13" s="36">
        <v>9</v>
      </c>
      <c r="B13" s="45" t="s">
        <v>59</v>
      </c>
      <c r="C13" s="45" t="s">
        <v>82</v>
      </c>
      <c r="D13" s="37" t="s">
        <v>71</v>
      </c>
      <c r="E13" s="45" t="s">
        <v>83</v>
      </c>
      <c r="F13" s="69">
        <v>0.02957175925925926</v>
      </c>
      <c r="G13" s="37" t="str">
        <f t="shared" si="0"/>
        <v>4.16/km</v>
      </c>
      <c r="H13" s="38">
        <f t="shared" si="1"/>
        <v>0.003124999999999996</v>
      </c>
      <c r="I13" s="39">
        <f>F13-INDEX($F$5:$F$400,MATCH(D13,$D$5:$D$400,0))</f>
        <v>0.0023263888888888917</v>
      </c>
    </row>
    <row r="14" spans="1:9" s="3" customFormat="1" ht="18" customHeight="1">
      <c r="A14" s="36">
        <v>10</v>
      </c>
      <c r="B14" s="45" t="s">
        <v>84</v>
      </c>
      <c r="C14" s="45" t="s">
        <v>85</v>
      </c>
      <c r="D14" s="37" t="s">
        <v>38</v>
      </c>
      <c r="E14" s="45" t="s">
        <v>83</v>
      </c>
      <c r="F14" s="69">
        <v>0.029664351851851855</v>
      </c>
      <c r="G14" s="37" t="str">
        <f t="shared" si="0"/>
        <v>4.16/km</v>
      </c>
      <c r="H14" s="38">
        <f t="shared" si="1"/>
        <v>0.0032175925925925913</v>
      </c>
      <c r="I14" s="39">
        <f>F14-INDEX($F$5:$F$400,MATCH(D14,$D$5:$D$400,0))</f>
        <v>0</v>
      </c>
    </row>
    <row r="15" spans="1:9" s="3" customFormat="1" ht="18" customHeight="1">
      <c r="A15" s="36">
        <v>11</v>
      </c>
      <c r="B15" s="45" t="s">
        <v>86</v>
      </c>
      <c r="C15" s="45" t="s">
        <v>32</v>
      </c>
      <c r="D15" s="37" t="s">
        <v>30</v>
      </c>
      <c r="E15" s="45" t="s">
        <v>78</v>
      </c>
      <c r="F15" s="69">
        <v>0.029791666666666664</v>
      </c>
      <c r="G15" s="37" t="str">
        <f t="shared" si="0"/>
        <v>4.17/km</v>
      </c>
      <c r="H15" s="38">
        <f t="shared" si="1"/>
        <v>0.0033449074074074006</v>
      </c>
      <c r="I15" s="39">
        <f>F15-INDEX($F$5:$F$400,MATCH(D15,$D$5:$D$400,0))</f>
        <v>0</v>
      </c>
    </row>
    <row r="16" spans="1:9" s="3" customFormat="1" ht="18" customHeight="1">
      <c r="A16" s="36">
        <v>12</v>
      </c>
      <c r="B16" s="45" t="s">
        <v>87</v>
      </c>
      <c r="C16" s="45" t="s">
        <v>13</v>
      </c>
      <c r="D16" s="37" t="s">
        <v>33</v>
      </c>
      <c r="E16" s="45" t="s">
        <v>73</v>
      </c>
      <c r="F16" s="69">
        <v>0.03128472222222222</v>
      </c>
      <c r="G16" s="37" t="str">
        <f t="shared" si="0"/>
        <v>4.30/km</v>
      </c>
      <c r="H16" s="38">
        <f t="shared" si="1"/>
        <v>0.004837962962962957</v>
      </c>
      <c r="I16" s="39">
        <f>F16-INDEX($F$5:$F$400,MATCH(D16,$D$5:$D$400,0))</f>
        <v>0</v>
      </c>
    </row>
    <row r="17" spans="1:9" s="3" customFormat="1" ht="18" customHeight="1">
      <c r="A17" s="36">
        <v>13</v>
      </c>
      <c r="B17" s="45" t="s">
        <v>88</v>
      </c>
      <c r="C17" s="45" t="s">
        <v>27</v>
      </c>
      <c r="D17" s="37" t="s">
        <v>71</v>
      </c>
      <c r="E17" s="45" t="s">
        <v>78</v>
      </c>
      <c r="F17" s="69">
        <v>0.031608796296296295</v>
      </c>
      <c r="G17" s="37" t="str">
        <f t="shared" si="0"/>
        <v>4.33/km</v>
      </c>
      <c r="H17" s="38">
        <f t="shared" si="1"/>
        <v>0.005162037037037031</v>
      </c>
      <c r="I17" s="39">
        <f>F17-INDEX($F$5:$F$400,MATCH(D17,$D$5:$D$400,0))</f>
        <v>0.004363425925925927</v>
      </c>
    </row>
    <row r="18" spans="1:9" s="3" customFormat="1" ht="18" customHeight="1">
      <c r="A18" s="36">
        <v>14</v>
      </c>
      <c r="B18" s="45" t="s">
        <v>89</v>
      </c>
      <c r="C18" s="45" t="s">
        <v>90</v>
      </c>
      <c r="D18" s="37" t="s">
        <v>35</v>
      </c>
      <c r="E18" s="45" t="s">
        <v>91</v>
      </c>
      <c r="F18" s="69">
        <v>0.03252314814814815</v>
      </c>
      <c r="G18" s="37" t="str">
        <f t="shared" si="0"/>
        <v>4.41/km</v>
      </c>
      <c r="H18" s="38">
        <f t="shared" si="1"/>
        <v>0.006076388888888885</v>
      </c>
      <c r="I18" s="39">
        <f>F18-INDEX($F$5:$F$400,MATCH(D18,$D$5:$D$400,0))</f>
        <v>0</v>
      </c>
    </row>
    <row r="19" spans="1:9" s="3" customFormat="1" ht="18" customHeight="1">
      <c r="A19" s="36">
        <v>15</v>
      </c>
      <c r="B19" s="45" t="s">
        <v>92</v>
      </c>
      <c r="C19" s="45" t="s">
        <v>44</v>
      </c>
      <c r="D19" s="37" t="s">
        <v>71</v>
      </c>
      <c r="E19" s="45" t="s">
        <v>78</v>
      </c>
      <c r="F19" s="69">
        <v>0.032962962962962965</v>
      </c>
      <c r="G19" s="37" t="str">
        <f t="shared" si="0"/>
        <v>4.45/km</v>
      </c>
      <c r="H19" s="38">
        <f t="shared" si="1"/>
        <v>0.006516203703703701</v>
      </c>
      <c r="I19" s="39">
        <f>F19-INDEX($F$5:$F$400,MATCH(D19,$D$5:$D$400,0))</f>
        <v>0.005717592592592597</v>
      </c>
    </row>
    <row r="20" spans="1:9" s="3" customFormat="1" ht="18" customHeight="1">
      <c r="A20" s="36">
        <v>16</v>
      </c>
      <c r="B20" s="45" t="s">
        <v>93</v>
      </c>
      <c r="C20" s="45" t="s">
        <v>50</v>
      </c>
      <c r="D20" s="37" t="s">
        <v>36</v>
      </c>
      <c r="E20" s="45" t="s">
        <v>60</v>
      </c>
      <c r="F20" s="69">
        <v>0.03314814814814815</v>
      </c>
      <c r="G20" s="37" t="str">
        <f t="shared" si="0"/>
        <v>4.46/km</v>
      </c>
      <c r="H20" s="38">
        <f t="shared" si="1"/>
        <v>0.006701388888888885</v>
      </c>
      <c r="I20" s="39">
        <f>F20-INDEX($F$5:$F$400,MATCH(D20,$D$5:$D$400,0))</f>
        <v>0</v>
      </c>
    </row>
    <row r="21" spans="1:9" ht="18" customHeight="1">
      <c r="A21" s="36">
        <v>17</v>
      </c>
      <c r="B21" s="45" t="s">
        <v>94</v>
      </c>
      <c r="C21" s="45" t="s">
        <v>31</v>
      </c>
      <c r="D21" s="37" t="s">
        <v>29</v>
      </c>
      <c r="E21" s="45" t="s">
        <v>95</v>
      </c>
      <c r="F21" s="69">
        <v>0.03349537037037037</v>
      </c>
      <c r="G21" s="37" t="str">
        <f t="shared" si="0"/>
        <v>4.49/km</v>
      </c>
      <c r="H21" s="38">
        <f t="shared" si="1"/>
        <v>0.007048611111111106</v>
      </c>
      <c r="I21" s="39">
        <f>F21-INDEX($F$5:$F$400,MATCH(D21,$D$5:$D$400,0))</f>
        <v>0.006018518518518517</v>
      </c>
    </row>
    <row r="22" spans="1:9" ht="18" customHeight="1">
      <c r="A22" s="36">
        <v>18</v>
      </c>
      <c r="B22" s="45" t="s">
        <v>62</v>
      </c>
      <c r="C22" s="45" t="s">
        <v>27</v>
      </c>
      <c r="D22" s="37" t="s">
        <v>30</v>
      </c>
      <c r="E22" s="45" t="s">
        <v>96</v>
      </c>
      <c r="F22" s="69">
        <v>0.03401620370370371</v>
      </c>
      <c r="G22" s="37" t="str">
        <f aca="true" t="shared" si="2" ref="G22:G28">TEXT(INT((HOUR(F22)*3600+MINUTE(F22)*60+SECOND(F22))/$I$3/60),"0")&amp;"."&amp;TEXT(MOD((HOUR(F22)*3600+MINUTE(F22)*60+SECOND(F22))/$I$3,60),"00")&amp;"/km"</f>
        <v>4.54/km</v>
      </c>
      <c r="H22" s="38">
        <f aca="true" t="shared" si="3" ref="H22:H28">F22-$F$5</f>
        <v>0.007569444444444445</v>
      </c>
      <c r="I22" s="39">
        <f>F22-INDEX($F$5:$F$400,MATCH(D22,$D$5:$D$400,0))</f>
        <v>0.004224537037037044</v>
      </c>
    </row>
    <row r="23" spans="1:9" ht="18" customHeight="1">
      <c r="A23" s="36">
        <v>19</v>
      </c>
      <c r="B23" s="45" t="s">
        <v>52</v>
      </c>
      <c r="C23" s="45" t="s">
        <v>37</v>
      </c>
      <c r="D23" s="37" t="s">
        <v>38</v>
      </c>
      <c r="E23" s="45" t="s">
        <v>97</v>
      </c>
      <c r="F23" s="69">
        <v>0.03405092592592592</v>
      </c>
      <c r="G23" s="37" t="str">
        <f t="shared" si="2"/>
        <v>4.54/km</v>
      </c>
      <c r="H23" s="38">
        <f t="shared" si="3"/>
        <v>0.007604166666666658</v>
      </c>
      <c r="I23" s="39">
        <f>F23-INDEX($F$5:$F$400,MATCH(D23,$D$5:$D$400,0))</f>
        <v>0.004386574074074067</v>
      </c>
    </row>
    <row r="24" spans="1:9" ht="18" customHeight="1">
      <c r="A24" s="36">
        <v>20</v>
      </c>
      <c r="B24" s="45" t="s">
        <v>72</v>
      </c>
      <c r="C24" s="45" t="s">
        <v>17</v>
      </c>
      <c r="D24" s="37" t="s">
        <v>29</v>
      </c>
      <c r="E24" s="45" t="s">
        <v>73</v>
      </c>
      <c r="F24" s="69">
        <v>0.03418981481481482</v>
      </c>
      <c r="G24" s="37" t="str">
        <f t="shared" si="2"/>
        <v>4.55/km</v>
      </c>
      <c r="H24" s="38">
        <f t="shared" si="3"/>
        <v>0.007743055555555555</v>
      </c>
      <c r="I24" s="39">
        <f>F24-INDEX($F$5:$F$400,MATCH(D24,$D$5:$D$400,0))</f>
        <v>0.006712962962962966</v>
      </c>
    </row>
    <row r="25" spans="1:9" ht="18" customHeight="1">
      <c r="A25" s="36">
        <v>21</v>
      </c>
      <c r="B25" s="45" t="s">
        <v>63</v>
      </c>
      <c r="C25" s="45" t="s">
        <v>41</v>
      </c>
      <c r="D25" s="37" t="s">
        <v>33</v>
      </c>
      <c r="E25" s="45" t="s">
        <v>78</v>
      </c>
      <c r="F25" s="69">
        <v>0.03435185185185185</v>
      </c>
      <c r="G25" s="37" t="str">
        <f t="shared" si="2"/>
        <v>4.57/km</v>
      </c>
      <c r="H25" s="38">
        <f t="shared" si="3"/>
        <v>0.007905092592592585</v>
      </c>
      <c r="I25" s="39">
        <f>F25-INDEX($F$5:$F$400,MATCH(D25,$D$5:$D$400,0))</f>
        <v>0.003067129629629628</v>
      </c>
    </row>
    <row r="26" spans="1:9" ht="18" customHeight="1">
      <c r="A26" s="36">
        <v>22</v>
      </c>
      <c r="B26" s="45" t="s">
        <v>64</v>
      </c>
      <c r="C26" s="45" t="s">
        <v>11</v>
      </c>
      <c r="D26" s="37" t="s">
        <v>33</v>
      </c>
      <c r="E26" s="45" t="s">
        <v>98</v>
      </c>
      <c r="F26" s="69">
        <v>0.034525462962962966</v>
      </c>
      <c r="G26" s="37" t="str">
        <f t="shared" si="2"/>
        <v>4.58/km</v>
      </c>
      <c r="H26" s="38">
        <f t="shared" si="3"/>
        <v>0.008078703703703703</v>
      </c>
      <c r="I26" s="39">
        <f>F26-INDEX($F$5:$F$400,MATCH(D26,$D$5:$D$400,0))</f>
        <v>0.0032407407407407454</v>
      </c>
    </row>
    <row r="27" spans="1:9" ht="18" customHeight="1">
      <c r="A27" s="36">
        <v>23</v>
      </c>
      <c r="B27" s="45" t="s">
        <v>99</v>
      </c>
      <c r="C27" s="45" t="s">
        <v>20</v>
      </c>
      <c r="D27" s="37" t="s">
        <v>33</v>
      </c>
      <c r="E27" s="45" t="s">
        <v>98</v>
      </c>
      <c r="F27" s="69">
        <v>0.03456018518518519</v>
      </c>
      <c r="G27" s="37" t="str">
        <f t="shared" si="2"/>
        <v>4.59/km</v>
      </c>
      <c r="H27" s="38">
        <f t="shared" si="3"/>
        <v>0.008113425925925923</v>
      </c>
      <c r="I27" s="39">
        <f>F27-INDEX($F$5:$F$400,MATCH(D27,$D$5:$D$400,0))</f>
        <v>0.003275462962962966</v>
      </c>
    </row>
    <row r="28" spans="1:9" ht="18" customHeight="1">
      <c r="A28" s="36">
        <v>24</v>
      </c>
      <c r="B28" s="45" t="s">
        <v>100</v>
      </c>
      <c r="C28" s="45" t="s">
        <v>45</v>
      </c>
      <c r="D28" s="37" t="s">
        <v>38</v>
      </c>
      <c r="E28" s="45" t="s">
        <v>101</v>
      </c>
      <c r="F28" s="69">
        <v>0.03530092592592592</v>
      </c>
      <c r="G28" s="37" t="str">
        <f t="shared" si="2"/>
        <v>5.05/km</v>
      </c>
      <c r="H28" s="38">
        <f t="shared" si="3"/>
        <v>0.00885416666666666</v>
      </c>
      <c r="I28" s="39">
        <f>F28-INDEX($F$5:$F$400,MATCH(D28,$D$5:$D$400,0))</f>
        <v>0.005636574074074068</v>
      </c>
    </row>
    <row r="29" spans="1:9" ht="18" customHeight="1">
      <c r="A29" s="36">
        <v>25</v>
      </c>
      <c r="B29" s="45" t="s">
        <v>102</v>
      </c>
      <c r="C29" s="45" t="s">
        <v>9</v>
      </c>
      <c r="D29" s="37" t="s">
        <v>71</v>
      </c>
      <c r="E29" s="45" t="s">
        <v>26</v>
      </c>
      <c r="F29" s="69">
        <v>0.03543981481481481</v>
      </c>
      <c r="G29" s="37" t="str">
        <f aca="true" t="shared" si="4" ref="G29:G40">TEXT(INT((HOUR(F29)*3600+MINUTE(F29)*60+SECOND(F29))/$I$3/60),"0")&amp;"."&amp;TEXT(MOD((HOUR(F29)*3600+MINUTE(F29)*60+SECOND(F29))/$I$3,60),"00")&amp;"/km"</f>
        <v>5.06/km</v>
      </c>
      <c r="H29" s="38">
        <f aca="true" t="shared" si="5" ref="H29:H40">F29-$F$5</f>
        <v>0.00899305555555555</v>
      </c>
      <c r="I29" s="39">
        <f>F29-INDEX($F$5:$F$400,MATCH(D29,$D$5:$D$400,0))</f>
        <v>0.008194444444444445</v>
      </c>
    </row>
    <row r="30" spans="1:9" ht="18" customHeight="1">
      <c r="A30" s="36">
        <v>26</v>
      </c>
      <c r="B30" s="45" t="s">
        <v>103</v>
      </c>
      <c r="C30" s="45" t="s">
        <v>104</v>
      </c>
      <c r="D30" s="37" t="s">
        <v>105</v>
      </c>
      <c r="E30" s="45" t="s">
        <v>106</v>
      </c>
      <c r="F30" s="69">
        <v>0.03570601851851852</v>
      </c>
      <c r="G30" s="37" t="str">
        <f t="shared" si="4"/>
        <v>5.09/km</v>
      </c>
      <c r="H30" s="38">
        <f t="shared" si="5"/>
        <v>0.009259259259259255</v>
      </c>
      <c r="I30" s="39">
        <f>F30-INDEX($F$5:$F$400,MATCH(D30,$D$5:$D$400,0))</f>
        <v>0</v>
      </c>
    </row>
    <row r="31" spans="1:9" ht="18" customHeight="1">
      <c r="A31" s="36">
        <v>27</v>
      </c>
      <c r="B31" s="45" t="s">
        <v>107</v>
      </c>
      <c r="C31" s="45" t="s">
        <v>17</v>
      </c>
      <c r="D31" s="37" t="s">
        <v>35</v>
      </c>
      <c r="E31" s="45" t="s">
        <v>106</v>
      </c>
      <c r="F31" s="69">
        <v>0.03587962962962963</v>
      </c>
      <c r="G31" s="37" t="str">
        <f t="shared" si="4"/>
        <v>5.10/km</v>
      </c>
      <c r="H31" s="38">
        <f t="shared" si="5"/>
        <v>0.009432870370370366</v>
      </c>
      <c r="I31" s="39">
        <f>F31-INDEX($F$5:$F$400,MATCH(D31,$D$5:$D$400,0))</f>
        <v>0.003356481481481481</v>
      </c>
    </row>
    <row r="32" spans="1:9" ht="18" customHeight="1">
      <c r="A32" s="36">
        <v>28</v>
      </c>
      <c r="B32" s="45" t="s">
        <v>108</v>
      </c>
      <c r="C32" s="45" t="s">
        <v>109</v>
      </c>
      <c r="D32" s="37" t="s">
        <v>39</v>
      </c>
      <c r="E32" s="45" t="s">
        <v>91</v>
      </c>
      <c r="F32" s="69">
        <v>0.036006944444444446</v>
      </c>
      <c r="G32" s="37" t="str">
        <f t="shared" si="4"/>
        <v>5.11/km</v>
      </c>
      <c r="H32" s="38">
        <f t="shared" si="5"/>
        <v>0.009560185185185182</v>
      </c>
      <c r="I32" s="39">
        <f>F32-INDEX($F$5:$F$400,MATCH(D32,$D$5:$D$400,0))</f>
        <v>0</v>
      </c>
    </row>
    <row r="33" spans="1:9" ht="18" customHeight="1">
      <c r="A33" s="40">
        <v>29</v>
      </c>
      <c r="B33" s="46" t="s">
        <v>110</v>
      </c>
      <c r="C33" s="46" t="s">
        <v>37</v>
      </c>
      <c r="D33" s="41" t="s">
        <v>38</v>
      </c>
      <c r="E33" s="46" t="s">
        <v>16</v>
      </c>
      <c r="F33" s="70">
        <v>0.03622685185185185</v>
      </c>
      <c r="G33" s="41" t="str">
        <f t="shared" si="4"/>
        <v>5.13/km</v>
      </c>
      <c r="H33" s="42">
        <f t="shared" si="5"/>
        <v>0.009780092592592587</v>
      </c>
      <c r="I33" s="43">
        <f>F33-INDEX($F$5:$F$400,MATCH(D33,$D$5:$D$400,0))</f>
        <v>0.006562499999999995</v>
      </c>
    </row>
    <row r="34" spans="1:9" ht="18" customHeight="1">
      <c r="A34" s="36">
        <v>30</v>
      </c>
      <c r="B34" s="45" t="s">
        <v>59</v>
      </c>
      <c r="C34" s="45" t="s">
        <v>18</v>
      </c>
      <c r="D34" s="37" t="s">
        <v>43</v>
      </c>
      <c r="E34" s="45" t="s">
        <v>83</v>
      </c>
      <c r="F34" s="69">
        <v>0.03633101851851852</v>
      </c>
      <c r="G34" s="37" t="str">
        <f t="shared" si="4"/>
        <v>5.14/km</v>
      </c>
      <c r="H34" s="38">
        <f t="shared" si="5"/>
        <v>0.009884259259259256</v>
      </c>
      <c r="I34" s="39">
        <f>F34-INDEX($F$5:$F$400,MATCH(D34,$D$5:$D$400,0))</f>
        <v>0</v>
      </c>
    </row>
    <row r="35" spans="1:9" ht="18" customHeight="1">
      <c r="A35" s="36">
        <v>31</v>
      </c>
      <c r="B35" s="45" t="s">
        <v>111</v>
      </c>
      <c r="C35" s="45" t="s">
        <v>14</v>
      </c>
      <c r="D35" s="37" t="s">
        <v>38</v>
      </c>
      <c r="E35" s="45" t="s">
        <v>91</v>
      </c>
      <c r="F35" s="69">
        <v>0.03671296296296296</v>
      </c>
      <c r="G35" s="37" t="str">
        <f t="shared" si="4"/>
        <v>5.17/km</v>
      </c>
      <c r="H35" s="38">
        <f t="shared" si="5"/>
        <v>0.010266203703703698</v>
      </c>
      <c r="I35" s="39">
        <f>F35-INDEX($F$5:$F$400,MATCH(D35,$D$5:$D$400,0))</f>
        <v>0.007048611111111106</v>
      </c>
    </row>
    <row r="36" spans="1:9" ht="18" customHeight="1">
      <c r="A36" s="36">
        <v>32</v>
      </c>
      <c r="B36" s="45" t="s">
        <v>112</v>
      </c>
      <c r="C36" s="45" t="s">
        <v>113</v>
      </c>
      <c r="D36" s="37" t="s">
        <v>38</v>
      </c>
      <c r="E36" s="45" t="s">
        <v>78</v>
      </c>
      <c r="F36" s="69">
        <v>0.03678240740740741</v>
      </c>
      <c r="G36" s="37" t="str">
        <f t="shared" si="4"/>
        <v>5.18/km</v>
      </c>
      <c r="H36" s="38">
        <f t="shared" si="5"/>
        <v>0.010335648148148146</v>
      </c>
      <c r="I36" s="39">
        <f>F36-INDEX($F$5:$F$400,MATCH(D36,$D$5:$D$400,0))</f>
        <v>0.0071180555555555546</v>
      </c>
    </row>
    <row r="37" spans="1:9" ht="18" customHeight="1">
      <c r="A37" s="36">
        <v>33</v>
      </c>
      <c r="B37" s="45" t="s">
        <v>114</v>
      </c>
      <c r="C37" s="45" t="s">
        <v>22</v>
      </c>
      <c r="D37" s="37" t="s">
        <v>33</v>
      </c>
      <c r="E37" s="45" t="s">
        <v>91</v>
      </c>
      <c r="F37" s="69">
        <v>0.036875</v>
      </c>
      <c r="G37" s="37" t="str">
        <f t="shared" si="4"/>
        <v>5.19/km</v>
      </c>
      <c r="H37" s="38">
        <f t="shared" si="5"/>
        <v>0.010428240740740734</v>
      </c>
      <c r="I37" s="39">
        <f>F37-INDEX($F$5:$F$400,MATCH(D37,$D$5:$D$400,0))</f>
        <v>0.005590277777777777</v>
      </c>
    </row>
    <row r="38" spans="1:9" ht="18" customHeight="1">
      <c r="A38" s="36">
        <v>34</v>
      </c>
      <c r="B38" s="45" t="s">
        <v>115</v>
      </c>
      <c r="C38" s="45" t="s">
        <v>116</v>
      </c>
      <c r="D38" s="37" t="s">
        <v>33</v>
      </c>
      <c r="E38" s="45" t="s">
        <v>78</v>
      </c>
      <c r="F38" s="69">
        <v>0.036932870370370366</v>
      </c>
      <c r="G38" s="37" t="str">
        <f t="shared" si="4"/>
        <v>5.19/km</v>
      </c>
      <c r="H38" s="38">
        <f t="shared" si="5"/>
        <v>0.010486111111111102</v>
      </c>
      <c r="I38" s="39">
        <f>F38-INDEX($F$5:$F$400,MATCH(D38,$D$5:$D$400,0))</f>
        <v>0.005648148148148145</v>
      </c>
    </row>
    <row r="39" spans="1:9" ht="18" customHeight="1">
      <c r="A39" s="36">
        <v>35</v>
      </c>
      <c r="B39" s="45" t="s">
        <v>66</v>
      </c>
      <c r="C39" s="45" t="s">
        <v>15</v>
      </c>
      <c r="D39" s="37" t="s">
        <v>33</v>
      </c>
      <c r="E39" s="45" t="s">
        <v>78</v>
      </c>
      <c r="F39" s="69">
        <v>0.03695601851851852</v>
      </c>
      <c r="G39" s="37" t="str">
        <f t="shared" si="4"/>
        <v>5.19/km</v>
      </c>
      <c r="H39" s="38">
        <f t="shared" si="5"/>
        <v>0.010509259259259256</v>
      </c>
      <c r="I39" s="39">
        <f>F39-INDEX($F$5:$F$400,MATCH(D39,$D$5:$D$400,0))</f>
        <v>0.005671296296296299</v>
      </c>
    </row>
    <row r="40" spans="1:9" ht="18" customHeight="1">
      <c r="A40" s="36">
        <v>36</v>
      </c>
      <c r="B40" s="45" t="s">
        <v>117</v>
      </c>
      <c r="C40" s="45" t="s">
        <v>10</v>
      </c>
      <c r="D40" s="37" t="s">
        <v>35</v>
      </c>
      <c r="E40" s="45" t="s">
        <v>91</v>
      </c>
      <c r="F40" s="69">
        <v>0.03712962962962963</v>
      </c>
      <c r="G40" s="37" t="str">
        <f t="shared" si="4"/>
        <v>5.21/km</v>
      </c>
      <c r="H40" s="38">
        <f t="shared" si="5"/>
        <v>0.010682870370370367</v>
      </c>
      <c r="I40" s="39">
        <f>F40-INDEX($F$5:$F$400,MATCH(D40,$D$5:$D$400,0))</f>
        <v>0.004606481481481482</v>
      </c>
    </row>
    <row r="41" spans="1:9" ht="18" customHeight="1">
      <c r="A41" s="36">
        <v>37</v>
      </c>
      <c r="B41" s="45" t="s">
        <v>118</v>
      </c>
      <c r="C41" s="45" t="s">
        <v>20</v>
      </c>
      <c r="D41" s="37" t="s">
        <v>35</v>
      </c>
      <c r="E41" s="45" t="s">
        <v>78</v>
      </c>
      <c r="F41" s="69">
        <v>0.03774305555555556</v>
      </c>
      <c r="G41" s="37" t="str">
        <f>TEXT(INT((HOUR(F41)*3600+MINUTE(F41)*60+SECOND(F41))/$I$3/60),"0")&amp;"."&amp;TEXT(MOD((HOUR(F41)*3600+MINUTE(F41)*60+SECOND(F41))/$I$3,60),"00")&amp;"/km"</f>
        <v>5.26/km</v>
      </c>
      <c r="H41" s="38">
        <f>F41-$F$5</f>
        <v>0.011296296296296294</v>
      </c>
      <c r="I41" s="39">
        <f>F41-INDEX($F$5:$F$400,MATCH(D41,$D$5:$D$400,0))</f>
        <v>0.005219907407407409</v>
      </c>
    </row>
    <row r="42" spans="1:9" ht="18" customHeight="1">
      <c r="A42" s="36">
        <v>38</v>
      </c>
      <c r="B42" s="45" t="s">
        <v>119</v>
      </c>
      <c r="C42" s="45" t="s">
        <v>120</v>
      </c>
      <c r="D42" s="37" t="s">
        <v>105</v>
      </c>
      <c r="E42" s="45" t="s">
        <v>78</v>
      </c>
      <c r="F42" s="69">
        <v>0.03774305555555556</v>
      </c>
      <c r="G42" s="37" t="str">
        <f aca="true" t="shared" si="6" ref="G42:G70">TEXT(INT((HOUR(F42)*3600+MINUTE(F42)*60+SECOND(F42))/$I$3/60),"0")&amp;"."&amp;TEXT(MOD((HOUR(F42)*3600+MINUTE(F42)*60+SECOND(F42))/$I$3,60),"00")&amp;"/km"</f>
        <v>5.26/km</v>
      </c>
      <c r="H42" s="38">
        <f aca="true" t="shared" si="7" ref="H42:H70">F42-$F$5</f>
        <v>0.011296296296296294</v>
      </c>
      <c r="I42" s="39">
        <f>F42-INDEX($F$5:$F$400,MATCH(D42,$D$5:$D$400,0))</f>
        <v>0.0020370370370370386</v>
      </c>
    </row>
    <row r="43" spans="1:9" ht="18" customHeight="1">
      <c r="A43" s="36">
        <v>39</v>
      </c>
      <c r="B43" s="45" t="s">
        <v>121</v>
      </c>
      <c r="C43" s="45" t="s">
        <v>56</v>
      </c>
      <c r="D43" s="37" t="s">
        <v>33</v>
      </c>
      <c r="E43" s="45" t="s">
        <v>78</v>
      </c>
      <c r="F43" s="69">
        <v>0.03800925925925926</v>
      </c>
      <c r="G43" s="37" t="str">
        <f t="shared" si="6"/>
        <v>5.28/km</v>
      </c>
      <c r="H43" s="38">
        <f t="shared" si="7"/>
        <v>0.0115625</v>
      </c>
      <c r="I43" s="39">
        <f>F43-INDEX($F$5:$F$400,MATCH(D43,$D$5:$D$400,0))</f>
        <v>0.006724537037037043</v>
      </c>
    </row>
    <row r="44" spans="1:9" ht="18" customHeight="1">
      <c r="A44" s="36">
        <v>40</v>
      </c>
      <c r="B44" s="45" t="s">
        <v>122</v>
      </c>
      <c r="C44" s="45" t="s">
        <v>13</v>
      </c>
      <c r="D44" s="37" t="s">
        <v>35</v>
      </c>
      <c r="E44" s="45" t="s">
        <v>78</v>
      </c>
      <c r="F44" s="69">
        <v>0.03861111111111111</v>
      </c>
      <c r="G44" s="37" t="str">
        <f t="shared" si="6"/>
        <v>5.34/km</v>
      </c>
      <c r="H44" s="38">
        <f t="shared" si="7"/>
        <v>0.012164351851851846</v>
      </c>
      <c r="I44" s="39">
        <f>F44-INDEX($F$5:$F$400,MATCH(D44,$D$5:$D$400,0))</f>
        <v>0.006087962962962962</v>
      </c>
    </row>
    <row r="45" spans="1:9" ht="18" customHeight="1">
      <c r="A45" s="36">
        <v>41</v>
      </c>
      <c r="B45" s="45" t="s">
        <v>123</v>
      </c>
      <c r="C45" s="45" t="s">
        <v>14</v>
      </c>
      <c r="D45" s="37" t="s">
        <v>30</v>
      </c>
      <c r="E45" s="45" t="s">
        <v>124</v>
      </c>
      <c r="F45" s="69">
        <v>0.039375</v>
      </c>
      <c r="G45" s="37" t="str">
        <f t="shared" si="6"/>
        <v>5.40/km</v>
      </c>
      <c r="H45" s="38">
        <f t="shared" si="7"/>
        <v>0.012928240740740737</v>
      </c>
      <c r="I45" s="39">
        <f>F45-INDEX($F$5:$F$400,MATCH(D45,$D$5:$D$400,0))</f>
        <v>0.009583333333333336</v>
      </c>
    </row>
    <row r="46" spans="1:9" ht="18" customHeight="1">
      <c r="A46" s="40">
        <v>42</v>
      </c>
      <c r="B46" s="46" t="s">
        <v>125</v>
      </c>
      <c r="C46" s="46" t="s">
        <v>49</v>
      </c>
      <c r="D46" s="41" t="s">
        <v>43</v>
      </c>
      <c r="E46" s="46" t="s">
        <v>16</v>
      </c>
      <c r="F46" s="70">
        <v>0.03967592592592593</v>
      </c>
      <c r="G46" s="41" t="str">
        <f t="shared" si="6"/>
        <v>5.43/km</v>
      </c>
      <c r="H46" s="42">
        <f t="shared" si="7"/>
        <v>0.013229166666666663</v>
      </c>
      <c r="I46" s="43">
        <f>F46-INDEX($F$5:$F$400,MATCH(D46,$D$5:$D$400,0))</f>
        <v>0.0033449074074074076</v>
      </c>
    </row>
    <row r="47" spans="1:9" ht="18" customHeight="1">
      <c r="A47" s="36">
        <v>43</v>
      </c>
      <c r="B47" s="45" t="s">
        <v>126</v>
      </c>
      <c r="C47" s="45" t="s">
        <v>127</v>
      </c>
      <c r="D47" s="37" t="s">
        <v>33</v>
      </c>
      <c r="E47" s="45" t="s">
        <v>91</v>
      </c>
      <c r="F47" s="69">
        <v>0.04012731481481482</v>
      </c>
      <c r="G47" s="37" t="str">
        <f t="shared" si="6"/>
        <v>5.47/km</v>
      </c>
      <c r="H47" s="38">
        <f t="shared" si="7"/>
        <v>0.013680555555555553</v>
      </c>
      <c r="I47" s="39">
        <f>F47-INDEX($F$5:$F$400,MATCH(D47,$D$5:$D$400,0))</f>
        <v>0.008842592592592596</v>
      </c>
    </row>
    <row r="48" spans="1:9" ht="18" customHeight="1">
      <c r="A48" s="36">
        <v>44</v>
      </c>
      <c r="B48" s="45" t="s">
        <v>128</v>
      </c>
      <c r="C48" s="45" t="s">
        <v>18</v>
      </c>
      <c r="D48" s="37" t="s">
        <v>71</v>
      </c>
      <c r="E48" s="45" t="s">
        <v>78</v>
      </c>
      <c r="F48" s="69">
        <v>0.04043981481481482</v>
      </c>
      <c r="G48" s="37" t="str">
        <f t="shared" si="6"/>
        <v>5.49/km</v>
      </c>
      <c r="H48" s="38">
        <f t="shared" si="7"/>
        <v>0.013993055555555554</v>
      </c>
      <c r="I48" s="39">
        <f>F48-INDEX($F$5:$F$400,MATCH(D48,$D$5:$D$400,0))</f>
        <v>0.01319444444444445</v>
      </c>
    </row>
    <row r="49" spans="1:9" ht="18" customHeight="1">
      <c r="A49" s="36">
        <v>45</v>
      </c>
      <c r="B49" s="45" t="s">
        <v>129</v>
      </c>
      <c r="C49" s="45" t="s">
        <v>32</v>
      </c>
      <c r="D49" s="37" t="s">
        <v>53</v>
      </c>
      <c r="E49" s="45" t="s">
        <v>73</v>
      </c>
      <c r="F49" s="69">
        <v>0.040532407407407406</v>
      </c>
      <c r="G49" s="37" t="str">
        <f t="shared" si="6"/>
        <v>5.50/km</v>
      </c>
      <c r="H49" s="38">
        <f t="shared" si="7"/>
        <v>0.014085648148148142</v>
      </c>
      <c r="I49" s="39">
        <f>F49-INDEX($F$5:$F$400,MATCH(D49,$D$5:$D$400,0))</f>
        <v>0</v>
      </c>
    </row>
    <row r="50" spans="1:9" ht="18" customHeight="1">
      <c r="A50" s="36">
        <v>46</v>
      </c>
      <c r="B50" s="45" t="s">
        <v>130</v>
      </c>
      <c r="C50" s="45" t="s">
        <v>18</v>
      </c>
      <c r="D50" s="37" t="s">
        <v>38</v>
      </c>
      <c r="E50" s="45" t="s">
        <v>97</v>
      </c>
      <c r="F50" s="69">
        <v>0.04055555555555555</v>
      </c>
      <c r="G50" s="37" t="str">
        <f t="shared" si="6"/>
        <v>5.50/km</v>
      </c>
      <c r="H50" s="38">
        <f t="shared" si="7"/>
        <v>0.01410879629629629</v>
      </c>
      <c r="I50" s="39">
        <f>F50-INDEX($F$5:$F$400,MATCH(D50,$D$5:$D$400,0))</f>
        <v>0.010891203703703698</v>
      </c>
    </row>
    <row r="51" spans="1:9" ht="18" customHeight="1">
      <c r="A51" s="36">
        <v>47</v>
      </c>
      <c r="B51" s="45" t="s">
        <v>131</v>
      </c>
      <c r="C51" s="45" t="s">
        <v>132</v>
      </c>
      <c r="D51" s="37" t="s">
        <v>39</v>
      </c>
      <c r="E51" s="45" t="s">
        <v>78</v>
      </c>
      <c r="F51" s="69">
        <v>0.04071759259259259</v>
      </c>
      <c r="G51" s="37" t="str">
        <f t="shared" si="6"/>
        <v>5.52/km</v>
      </c>
      <c r="H51" s="38">
        <f t="shared" si="7"/>
        <v>0.014270833333333326</v>
      </c>
      <c r="I51" s="39">
        <f>F51-INDEX($F$5:$F$400,MATCH(D51,$D$5:$D$400,0))</f>
        <v>0.004710648148148144</v>
      </c>
    </row>
    <row r="52" spans="1:9" ht="18" customHeight="1">
      <c r="A52" s="36">
        <v>48</v>
      </c>
      <c r="B52" s="45" t="s">
        <v>133</v>
      </c>
      <c r="C52" s="45" t="s">
        <v>11</v>
      </c>
      <c r="D52" s="37" t="s">
        <v>33</v>
      </c>
      <c r="E52" s="45" t="s">
        <v>91</v>
      </c>
      <c r="F52" s="69">
        <v>0.040879629629629634</v>
      </c>
      <c r="G52" s="37" t="str">
        <f t="shared" si="6"/>
        <v>5.53/km</v>
      </c>
      <c r="H52" s="38">
        <f t="shared" si="7"/>
        <v>0.01443287037037037</v>
      </c>
      <c r="I52" s="39">
        <f>F52-INDEX($F$5:$F$400,MATCH(D52,$D$5:$D$400,0))</f>
        <v>0.009594907407407413</v>
      </c>
    </row>
    <row r="53" spans="1:9" ht="18" customHeight="1">
      <c r="A53" s="36">
        <v>49</v>
      </c>
      <c r="B53" s="45" t="s">
        <v>134</v>
      </c>
      <c r="C53" s="45" t="s">
        <v>41</v>
      </c>
      <c r="D53" s="37" t="s">
        <v>35</v>
      </c>
      <c r="E53" s="45" t="s">
        <v>124</v>
      </c>
      <c r="F53" s="69">
        <v>0.041296296296296296</v>
      </c>
      <c r="G53" s="37" t="str">
        <f t="shared" si="6"/>
        <v>5.57/km</v>
      </c>
      <c r="H53" s="38">
        <f t="shared" si="7"/>
        <v>0.014849537037037033</v>
      </c>
      <c r="I53" s="39">
        <f>F53-INDEX($F$5:$F$400,MATCH(D53,$D$5:$D$400,0))</f>
        <v>0.008773148148148148</v>
      </c>
    </row>
    <row r="54" spans="1:9" ht="18" customHeight="1">
      <c r="A54" s="36">
        <v>50</v>
      </c>
      <c r="B54" s="45" t="s">
        <v>135</v>
      </c>
      <c r="C54" s="45" t="s">
        <v>136</v>
      </c>
      <c r="D54" s="37" t="s">
        <v>46</v>
      </c>
      <c r="E54" s="45" t="s">
        <v>91</v>
      </c>
      <c r="F54" s="69">
        <v>0.041400462962962965</v>
      </c>
      <c r="G54" s="37" t="str">
        <f t="shared" si="6"/>
        <v>5.58/km</v>
      </c>
      <c r="H54" s="38">
        <f t="shared" si="7"/>
        <v>0.014953703703703702</v>
      </c>
      <c r="I54" s="39">
        <f>F54-INDEX($F$5:$F$400,MATCH(D54,$D$5:$D$400,0))</f>
        <v>0</v>
      </c>
    </row>
    <row r="55" spans="1:9" ht="18" customHeight="1">
      <c r="A55" s="36">
        <v>51</v>
      </c>
      <c r="B55" s="45" t="s">
        <v>137</v>
      </c>
      <c r="C55" s="45" t="s">
        <v>61</v>
      </c>
      <c r="D55" s="37" t="s">
        <v>33</v>
      </c>
      <c r="E55" s="45" t="s">
        <v>91</v>
      </c>
      <c r="F55" s="69">
        <v>0.04171296296296296</v>
      </c>
      <c r="G55" s="37" t="str">
        <f t="shared" si="6"/>
        <v>6.00/km</v>
      </c>
      <c r="H55" s="38">
        <f t="shared" si="7"/>
        <v>0.015266203703703695</v>
      </c>
      <c r="I55" s="39">
        <f>F55-INDEX($F$5:$F$400,MATCH(D55,$D$5:$D$400,0))</f>
        <v>0.010428240740740738</v>
      </c>
    </row>
    <row r="56" spans="1:9" ht="18" customHeight="1">
      <c r="A56" s="36">
        <v>52</v>
      </c>
      <c r="B56" s="45" t="s">
        <v>88</v>
      </c>
      <c r="C56" s="45" t="s">
        <v>138</v>
      </c>
      <c r="D56" s="37" t="s">
        <v>34</v>
      </c>
      <c r="E56" s="45" t="s">
        <v>78</v>
      </c>
      <c r="F56" s="69">
        <v>0.04196759259259259</v>
      </c>
      <c r="G56" s="37" t="str">
        <f t="shared" si="6"/>
        <v>6.03/km</v>
      </c>
      <c r="H56" s="38">
        <f t="shared" si="7"/>
        <v>0.015520833333333327</v>
      </c>
      <c r="I56" s="39">
        <f>F56-INDEX($F$5:$F$400,MATCH(D56,$D$5:$D$400,0))</f>
        <v>0</v>
      </c>
    </row>
    <row r="57" spans="1:9" ht="18" customHeight="1">
      <c r="A57" s="36">
        <v>53</v>
      </c>
      <c r="B57" s="45" t="s">
        <v>139</v>
      </c>
      <c r="C57" s="45" t="s">
        <v>37</v>
      </c>
      <c r="D57" s="37" t="s">
        <v>33</v>
      </c>
      <c r="E57" s="45" t="s">
        <v>78</v>
      </c>
      <c r="F57" s="69">
        <v>0.041990740740740745</v>
      </c>
      <c r="G57" s="37" t="str">
        <f t="shared" si="6"/>
        <v>6.03/km</v>
      </c>
      <c r="H57" s="38">
        <f t="shared" si="7"/>
        <v>0.015543981481481482</v>
      </c>
      <c r="I57" s="39">
        <f>F57-INDEX($F$5:$F$400,MATCH(D57,$D$5:$D$400,0))</f>
        <v>0.010706018518518524</v>
      </c>
    </row>
    <row r="58" spans="1:9" ht="18" customHeight="1">
      <c r="A58" s="36">
        <v>54</v>
      </c>
      <c r="B58" s="45" t="s">
        <v>140</v>
      </c>
      <c r="C58" s="45" t="s">
        <v>21</v>
      </c>
      <c r="D58" s="37" t="s">
        <v>46</v>
      </c>
      <c r="E58" s="45" t="s">
        <v>73</v>
      </c>
      <c r="F58" s="69">
        <v>0.04206018518518518</v>
      </c>
      <c r="G58" s="37" t="str">
        <f t="shared" si="6"/>
        <v>6.03/km</v>
      </c>
      <c r="H58" s="38">
        <f t="shared" si="7"/>
        <v>0.015613425925925916</v>
      </c>
      <c r="I58" s="39">
        <f>F58-INDEX($F$5:$F$400,MATCH(D58,$D$5:$D$400,0))</f>
        <v>0.0006597222222222143</v>
      </c>
    </row>
    <row r="59" spans="1:9" ht="18" customHeight="1">
      <c r="A59" s="36">
        <v>55</v>
      </c>
      <c r="B59" s="45" t="s">
        <v>86</v>
      </c>
      <c r="C59" s="45" t="s">
        <v>37</v>
      </c>
      <c r="D59" s="37" t="s">
        <v>141</v>
      </c>
      <c r="E59" s="45" t="s">
        <v>78</v>
      </c>
      <c r="F59" s="69">
        <v>0.04251157407407408</v>
      </c>
      <c r="G59" s="37" t="str">
        <f t="shared" si="6"/>
        <v>6.07/km</v>
      </c>
      <c r="H59" s="38">
        <f t="shared" si="7"/>
        <v>0.016064814814814813</v>
      </c>
      <c r="I59" s="39">
        <f>F59-INDEX($F$5:$F$400,MATCH(D59,$D$5:$D$400,0))</f>
        <v>0</v>
      </c>
    </row>
    <row r="60" spans="1:9" ht="18" customHeight="1">
      <c r="A60" s="36">
        <v>56</v>
      </c>
      <c r="B60" s="45" t="s">
        <v>142</v>
      </c>
      <c r="C60" s="45" t="s">
        <v>15</v>
      </c>
      <c r="D60" s="37" t="s">
        <v>43</v>
      </c>
      <c r="E60" s="45" t="s">
        <v>97</v>
      </c>
      <c r="F60" s="69">
        <v>0.042986111111111114</v>
      </c>
      <c r="G60" s="37" t="str">
        <f t="shared" si="6"/>
        <v>6.11/km</v>
      </c>
      <c r="H60" s="38">
        <f t="shared" si="7"/>
        <v>0.01653935185185185</v>
      </c>
      <c r="I60" s="39">
        <f>F60-INDEX($F$5:$F$400,MATCH(D60,$D$5:$D$400,0))</f>
        <v>0.006655092592592594</v>
      </c>
    </row>
    <row r="61" spans="1:9" ht="18" customHeight="1">
      <c r="A61" s="36">
        <v>57</v>
      </c>
      <c r="B61" s="45" t="s">
        <v>135</v>
      </c>
      <c r="C61" s="45" t="s">
        <v>143</v>
      </c>
      <c r="D61" s="37" t="s">
        <v>53</v>
      </c>
      <c r="E61" s="45" t="s">
        <v>91</v>
      </c>
      <c r="F61" s="69">
        <v>0.0441087962962963</v>
      </c>
      <c r="G61" s="37" t="str">
        <f t="shared" si="6"/>
        <v>6.21/km</v>
      </c>
      <c r="H61" s="38">
        <f t="shared" si="7"/>
        <v>0.017662037037037035</v>
      </c>
      <c r="I61" s="39">
        <f>F61-INDEX($F$5:$F$400,MATCH(D61,$D$5:$D$400,0))</f>
        <v>0.003576388888888893</v>
      </c>
    </row>
    <row r="62" spans="1:9" ht="18" customHeight="1">
      <c r="A62" s="36">
        <v>58</v>
      </c>
      <c r="B62" s="45" t="s">
        <v>144</v>
      </c>
      <c r="C62" s="45" t="s">
        <v>55</v>
      </c>
      <c r="D62" s="37" t="s">
        <v>54</v>
      </c>
      <c r="E62" s="45" t="s">
        <v>97</v>
      </c>
      <c r="F62" s="69">
        <v>0.045162037037037035</v>
      </c>
      <c r="G62" s="37" t="str">
        <f t="shared" si="6"/>
        <v>6.30/km</v>
      </c>
      <c r="H62" s="38">
        <f t="shared" si="7"/>
        <v>0.01871527777777777</v>
      </c>
      <c r="I62" s="39">
        <f>F62-INDEX($F$5:$F$400,MATCH(D62,$D$5:$D$400,0))</f>
        <v>0</v>
      </c>
    </row>
    <row r="63" spans="1:9" ht="18" customHeight="1">
      <c r="A63" s="36">
        <v>59</v>
      </c>
      <c r="B63" s="45" t="s">
        <v>145</v>
      </c>
      <c r="C63" s="45" t="s">
        <v>65</v>
      </c>
      <c r="D63" s="37" t="s">
        <v>36</v>
      </c>
      <c r="E63" s="45" t="s">
        <v>26</v>
      </c>
      <c r="F63" s="69">
        <v>0.04569444444444445</v>
      </c>
      <c r="G63" s="37" t="str">
        <f t="shared" si="6"/>
        <v>6.35/km</v>
      </c>
      <c r="H63" s="38">
        <f t="shared" si="7"/>
        <v>0.019247685185185184</v>
      </c>
      <c r="I63" s="39">
        <f>F63-INDEX($F$5:$F$400,MATCH(D63,$D$5:$D$400,0))</f>
        <v>0.012546296296296298</v>
      </c>
    </row>
    <row r="64" spans="1:9" ht="18" customHeight="1">
      <c r="A64" s="36">
        <v>60</v>
      </c>
      <c r="B64" s="45" t="s">
        <v>146</v>
      </c>
      <c r="C64" s="45" t="s">
        <v>13</v>
      </c>
      <c r="D64" s="37" t="s">
        <v>33</v>
      </c>
      <c r="E64" s="45" t="s">
        <v>97</v>
      </c>
      <c r="F64" s="69">
        <v>0.04663194444444444</v>
      </c>
      <c r="G64" s="37" t="str">
        <f t="shared" si="6"/>
        <v>6.43/km</v>
      </c>
      <c r="H64" s="38">
        <f t="shared" si="7"/>
        <v>0.020185185185185178</v>
      </c>
      <c r="I64" s="39">
        <f>F64-INDEX($F$5:$F$400,MATCH(D64,$D$5:$D$400,0))</f>
        <v>0.01534722222222222</v>
      </c>
    </row>
    <row r="65" spans="1:9" ht="18" customHeight="1">
      <c r="A65" s="36">
        <v>61</v>
      </c>
      <c r="B65" s="45" t="s">
        <v>147</v>
      </c>
      <c r="C65" s="45" t="s">
        <v>148</v>
      </c>
      <c r="D65" s="37" t="s">
        <v>39</v>
      </c>
      <c r="E65" s="45" t="s">
        <v>124</v>
      </c>
      <c r="F65" s="69">
        <v>0.04731481481481481</v>
      </c>
      <c r="G65" s="37" t="str">
        <f t="shared" si="6"/>
        <v>6.49/km</v>
      </c>
      <c r="H65" s="38">
        <f t="shared" si="7"/>
        <v>0.020868055555555546</v>
      </c>
      <c r="I65" s="39">
        <f>F65-INDEX($F$5:$F$400,MATCH(D65,$D$5:$D$400,0))</f>
        <v>0.011307870370370364</v>
      </c>
    </row>
    <row r="66" spans="1:9" ht="18" customHeight="1">
      <c r="A66" s="36">
        <v>62</v>
      </c>
      <c r="B66" s="45" t="s">
        <v>149</v>
      </c>
      <c r="C66" s="45" t="s">
        <v>47</v>
      </c>
      <c r="D66" s="37" t="s">
        <v>46</v>
      </c>
      <c r="E66" s="45" t="s">
        <v>97</v>
      </c>
      <c r="F66" s="69">
        <v>0.04790509259259259</v>
      </c>
      <c r="G66" s="37" t="str">
        <f t="shared" si="6"/>
        <v>6.54/km</v>
      </c>
      <c r="H66" s="38">
        <f t="shared" si="7"/>
        <v>0.021458333333333326</v>
      </c>
      <c r="I66" s="39">
        <f>F66-INDEX($F$5:$F$400,MATCH(D66,$D$5:$D$400,0))</f>
        <v>0.006504629629629624</v>
      </c>
    </row>
    <row r="67" spans="1:9" ht="18" customHeight="1">
      <c r="A67" s="36">
        <v>63</v>
      </c>
      <c r="B67" s="45" t="s">
        <v>150</v>
      </c>
      <c r="C67" s="45" t="s">
        <v>31</v>
      </c>
      <c r="D67" s="37" t="s">
        <v>38</v>
      </c>
      <c r="E67" s="45" t="s">
        <v>97</v>
      </c>
      <c r="F67" s="69">
        <v>0.04802083333333334</v>
      </c>
      <c r="G67" s="37" t="str">
        <f t="shared" si="6"/>
        <v>6.55/km</v>
      </c>
      <c r="H67" s="38">
        <f t="shared" si="7"/>
        <v>0.021574074074074075</v>
      </c>
      <c r="I67" s="39">
        <f>F67-INDEX($F$5:$F$400,MATCH(D67,$D$5:$D$400,0))</f>
        <v>0.018356481481481484</v>
      </c>
    </row>
    <row r="68" spans="1:9" ht="18" customHeight="1">
      <c r="A68" s="36">
        <v>64</v>
      </c>
      <c r="B68" s="45" t="s">
        <v>151</v>
      </c>
      <c r="C68" s="45" t="s">
        <v>152</v>
      </c>
      <c r="D68" s="37" t="s">
        <v>48</v>
      </c>
      <c r="E68" s="45" t="s">
        <v>91</v>
      </c>
      <c r="F68" s="69">
        <v>0.04900462962962963</v>
      </c>
      <c r="G68" s="37" t="str">
        <f t="shared" si="6"/>
        <v>7.03/km</v>
      </c>
      <c r="H68" s="38">
        <f t="shared" si="7"/>
        <v>0.022557870370370364</v>
      </c>
      <c r="I68" s="39">
        <f>F68-INDEX($F$5:$F$400,MATCH(D68,$D$5:$D$400,0))</f>
        <v>0</v>
      </c>
    </row>
    <row r="69" spans="1:9" ht="18" customHeight="1">
      <c r="A69" s="36">
        <v>65</v>
      </c>
      <c r="B69" s="45" t="s">
        <v>153</v>
      </c>
      <c r="C69" s="45" t="s">
        <v>154</v>
      </c>
      <c r="D69" s="37" t="s">
        <v>38</v>
      </c>
      <c r="E69" s="45" t="s">
        <v>97</v>
      </c>
      <c r="F69" s="69">
        <v>0.05527777777777778</v>
      </c>
      <c r="G69" s="37" t="str">
        <f t="shared" si="6"/>
        <v>7.58/km</v>
      </c>
      <c r="H69" s="38">
        <f t="shared" si="7"/>
        <v>0.028831018518518516</v>
      </c>
      <c r="I69" s="39">
        <f>F69-INDEX($F$5:$F$400,MATCH(D69,$D$5:$D$400,0))</f>
        <v>0.025613425925925925</v>
      </c>
    </row>
    <row r="70" spans="1:9" ht="18" customHeight="1">
      <c r="A70" s="47">
        <v>66</v>
      </c>
      <c r="B70" s="48" t="s">
        <v>155</v>
      </c>
      <c r="C70" s="48" t="s">
        <v>41</v>
      </c>
      <c r="D70" s="49" t="s">
        <v>156</v>
      </c>
      <c r="E70" s="48" t="s">
        <v>73</v>
      </c>
      <c r="F70" s="71">
        <v>0.058379629629629635</v>
      </c>
      <c r="G70" s="49" t="str">
        <f t="shared" si="6"/>
        <v>8.24/km</v>
      </c>
      <c r="H70" s="50">
        <f t="shared" si="7"/>
        <v>0.031932870370370375</v>
      </c>
      <c r="I70" s="51">
        <f>F70-INDEX($F$5:$F$400,MATCH(D70,$D$5:$D$400,0))</f>
        <v>0</v>
      </c>
    </row>
  </sheetData>
  <sheetProtection/>
  <autoFilter ref="A4:I70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62" t="str">
        <f>Individuale!A1</f>
        <v>Genazzano a perdifiato</v>
      </c>
      <c r="B1" s="63"/>
      <c r="C1" s="64"/>
    </row>
    <row r="2" spans="1:3" ht="24" customHeight="1">
      <c r="A2" s="65" t="str">
        <f>Individuale!B3</f>
        <v>Priverno (LT) Italia</v>
      </c>
      <c r="B2" s="66"/>
      <c r="C2" s="67"/>
    </row>
    <row r="3" spans="1:3" ht="24" customHeight="1">
      <c r="A3" s="30"/>
      <c r="B3" s="31" t="s">
        <v>25</v>
      </c>
      <c r="C3" s="32">
        <f>SUM(C5:C758)</f>
        <v>66</v>
      </c>
    </row>
    <row r="4" spans="1:3" ht="24" customHeight="1">
      <c r="A4" s="33" t="s">
        <v>1</v>
      </c>
      <c r="B4" s="34" t="s">
        <v>5</v>
      </c>
      <c r="C4" s="35" t="s">
        <v>24</v>
      </c>
    </row>
    <row r="5" spans="1:3" ht="18" customHeight="1">
      <c r="A5" s="11">
        <v>1</v>
      </c>
      <c r="B5" s="12" t="s">
        <v>78</v>
      </c>
      <c r="C5" s="52">
        <v>19</v>
      </c>
    </row>
    <row r="6" spans="1:3" ht="18" customHeight="1">
      <c r="A6" s="13">
        <v>2</v>
      </c>
      <c r="B6" s="14" t="s">
        <v>91</v>
      </c>
      <c r="C6" s="53">
        <v>11</v>
      </c>
    </row>
    <row r="7" spans="1:3" ht="18" customHeight="1">
      <c r="A7" s="13">
        <v>3</v>
      </c>
      <c r="B7" s="14" t="s">
        <v>97</v>
      </c>
      <c r="C7" s="53">
        <v>8</v>
      </c>
    </row>
    <row r="8" spans="1:3" ht="18" customHeight="1">
      <c r="A8" s="13">
        <v>4</v>
      </c>
      <c r="B8" s="14" t="s">
        <v>73</v>
      </c>
      <c r="C8" s="53">
        <v>6</v>
      </c>
    </row>
    <row r="9" spans="1:3" ht="18" customHeight="1">
      <c r="A9" s="13">
        <v>5</v>
      </c>
      <c r="B9" s="14" t="s">
        <v>83</v>
      </c>
      <c r="C9" s="53">
        <v>3</v>
      </c>
    </row>
    <row r="10" spans="1:3" ht="18" customHeight="1">
      <c r="A10" s="13">
        <v>6</v>
      </c>
      <c r="B10" s="14" t="s">
        <v>124</v>
      </c>
      <c r="C10" s="53">
        <v>3</v>
      </c>
    </row>
    <row r="11" spans="1:3" ht="18" customHeight="1">
      <c r="A11" s="15">
        <v>7</v>
      </c>
      <c r="B11" s="16" t="s">
        <v>16</v>
      </c>
      <c r="C11" s="55">
        <v>2</v>
      </c>
    </row>
    <row r="12" spans="1:3" ht="18" customHeight="1">
      <c r="A12" s="13">
        <v>8</v>
      </c>
      <c r="B12" s="14" t="s">
        <v>106</v>
      </c>
      <c r="C12" s="53">
        <v>2</v>
      </c>
    </row>
    <row r="13" spans="1:3" ht="18" customHeight="1">
      <c r="A13" s="13">
        <v>9</v>
      </c>
      <c r="B13" s="14" t="s">
        <v>60</v>
      </c>
      <c r="C13" s="53">
        <v>2</v>
      </c>
    </row>
    <row r="14" spans="1:3" ht="18" customHeight="1">
      <c r="A14" s="13">
        <v>10</v>
      </c>
      <c r="B14" s="14" t="s">
        <v>98</v>
      </c>
      <c r="C14" s="53">
        <v>2</v>
      </c>
    </row>
    <row r="15" spans="1:3" ht="18" customHeight="1">
      <c r="A15" s="13">
        <v>11</v>
      </c>
      <c r="B15" s="14" t="s">
        <v>26</v>
      </c>
      <c r="C15" s="53">
        <v>2</v>
      </c>
    </row>
    <row r="16" spans="1:3" ht="18" customHeight="1">
      <c r="A16" s="13">
        <v>12</v>
      </c>
      <c r="B16" s="14" t="s">
        <v>101</v>
      </c>
      <c r="C16" s="53">
        <v>1</v>
      </c>
    </row>
    <row r="17" spans="1:3" ht="18" customHeight="1">
      <c r="A17" s="13">
        <v>13</v>
      </c>
      <c r="B17" s="14" t="s">
        <v>95</v>
      </c>
      <c r="C17" s="53">
        <v>1</v>
      </c>
    </row>
    <row r="18" spans="1:3" ht="18" customHeight="1">
      <c r="A18" s="13">
        <v>14</v>
      </c>
      <c r="B18" s="14" t="s">
        <v>70</v>
      </c>
      <c r="C18" s="53">
        <v>1</v>
      </c>
    </row>
    <row r="19" spans="1:3" ht="18" customHeight="1">
      <c r="A19" s="13">
        <v>15</v>
      </c>
      <c r="B19" s="14" t="s">
        <v>58</v>
      </c>
      <c r="C19" s="53">
        <v>1</v>
      </c>
    </row>
    <row r="20" spans="1:3" ht="18" customHeight="1">
      <c r="A20" s="13">
        <v>16</v>
      </c>
      <c r="B20" s="14" t="s">
        <v>96</v>
      </c>
      <c r="C20" s="53">
        <v>1</v>
      </c>
    </row>
    <row r="21" spans="1:3" ht="18" customHeight="1">
      <c r="A21" s="17">
        <v>17</v>
      </c>
      <c r="B21" s="18" t="s">
        <v>75</v>
      </c>
      <c r="C21" s="54">
        <v>1</v>
      </c>
    </row>
  </sheetData>
  <sheetProtection/>
  <autoFilter ref="A4:C4">
    <sortState ref="A5:C21">
      <sortCondition descending="1" sortBy="value" ref="C5:C21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2017-09-04T19:53:33Z</dcterms:modified>
  <cp:category/>
  <cp:version/>
  <cp:contentType/>
  <cp:contentStatus/>
</cp:coreProperties>
</file>