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<sst xmlns="http://schemas.openxmlformats.org/spreadsheetml/2006/main" count="336" uniqueCount="182">
  <si>
    <t>Iscritti</t>
  </si>
  <si>
    <t>20ª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</si>
  <si>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</si>
  <si>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</si>
  <si>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</si>
  <si>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</si>
  <si>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</si>
  <si>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</si>
  <si>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</si>
  <si>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</si>
  <si>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</si>
  <si>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</si>
  <si>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GIANLUCA</t>
  </si>
  <si>
    <t>LUCA</t>
  </si>
  <si>
    <t>FORHANS TEAM</t>
  </si>
  <si>
    <t>VITTORIO</t>
  </si>
  <si>
    <t>FABIO</t>
  </si>
  <si>
    <t>FABRIZIO</t>
  </si>
  <si>
    <t>ANDREA</t>
  </si>
  <si>
    <t>ALESSANDRO</t>
  </si>
  <si>
    <t>CARLO</t>
  </si>
  <si>
    <t>MARCO</t>
  </si>
  <si>
    <t>CLAUDIO</t>
  </si>
  <si>
    <t>STEFANO</t>
  </si>
  <si>
    <t>ROBERTO</t>
  </si>
  <si>
    <t>FRANCO</t>
  </si>
  <si>
    <t>MAURIZIO</t>
  </si>
  <si>
    <t>MARIO</t>
  </si>
  <si>
    <t>MASSIMILIANO</t>
  </si>
  <si>
    <t>RAFFAELE</t>
  </si>
  <si>
    <t>PAOLO</t>
  </si>
  <si>
    <t>MICHELE</t>
  </si>
  <si>
    <t>LUIGI</t>
  </si>
  <si>
    <t>ANTONIO</t>
  </si>
  <si>
    <t>ENZO</t>
  </si>
  <si>
    <t>LEONARDO</t>
  </si>
  <si>
    <t>ENRICO</t>
  </si>
  <si>
    <t>PAOLA</t>
  </si>
  <si>
    <t>DOMENICO</t>
  </si>
  <si>
    <t>MARINA</t>
  </si>
  <si>
    <t>CHIOMINTO</t>
  </si>
  <si>
    <t>M40</t>
  </si>
  <si>
    <t>FREE RUNNERS</t>
  </si>
  <si>
    <t>BOSCO</t>
  </si>
  <si>
    <t xml:space="preserve">FRANCESCO </t>
  </si>
  <si>
    <t>TM</t>
  </si>
  <si>
    <t>RUNNERS CIAMPINO</t>
  </si>
  <si>
    <t>CASALINI</t>
  </si>
  <si>
    <t>TIRRENO ATLETICA</t>
  </si>
  <si>
    <t>GRILLO</t>
  </si>
  <si>
    <t>MANUELE</t>
  </si>
  <si>
    <t>M35</t>
  </si>
  <si>
    <t>OLIMPIA 2004</t>
  </si>
  <si>
    <t>MASSETTI</t>
  </si>
  <si>
    <t>LAZIO RUNNERS TEAM</t>
  </si>
  <si>
    <t>GIORGIO</t>
  </si>
  <si>
    <t>SCAVO 2000</t>
  </si>
  <si>
    <t>MUSTAZZA</t>
  </si>
  <si>
    <t>VITO</t>
  </si>
  <si>
    <t>ADAGIO</t>
  </si>
  <si>
    <t>ATAC</t>
  </si>
  <si>
    <t>D'AMICO</t>
  </si>
  <si>
    <t>RCF</t>
  </si>
  <si>
    <t>TRABUCCO</t>
  </si>
  <si>
    <t>M60</t>
  </si>
  <si>
    <t>RANIERI</t>
  </si>
  <si>
    <t>FEDERICO</t>
  </si>
  <si>
    <t>VILLA AURELIA</t>
  </si>
  <si>
    <t>LEMMA</t>
  </si>
  <si>
    <t>UMBERTO</t>
  </si>
  <si>
    <t>M50</t>
  </si>
  <si>
    <t>ROMA MARATHON CLUB</t>
  </si>
  <si>
    <t>CUNEO</t>
  </si>
  <si>
    <t>DUE PONTI</t>
  </si>
  <si>
    <t>REPETTO</t>
  </si>
  <si>
    <t>UISP</t>
  </si>
  <si>
    <t>DE SANTIS</t>
  </si>
  <si>
    <t>TARCISIO</t>
  </si>
  <si>
    <t>M55</t>
  </si>
  <si>
    <t>ATLETICA DI MARCO</t>
  </si>
  <si>
    <t>CALONI</t>
  </si>
  <si>
    <t>MORETTI</t>
  </si>
  <si>
    <t>BITONTO RUNNERS</t>
  </si>
  <si>
    <t>SALOMONE</t>
  </si>
  <si>
    <t>MARATONA DI ROMA</t>
  </si>
  <si>
    <t xml:space="preserve">CORREALE </t>
  </si>
  <si>
    <t>VERONICA</t>
  </si>
  <si>
    <t>F35</t>
  </si>
  <si>
    <t>TOFANI</t>
  </si>
  <si>
    <t>LUPIDI</t>
  </si>
  <si>
    <t>LBM</t>
  </si>
  <si>
    <t>MIGLIOTTI</t>
  </si>
  <si>
    <t>MAURIIZIO</t>
  </si>
  <si>
    <t>M45</t>
  </si>
  <si>
    <t>RAPISARDA</t>
  </si>
  <si>
    <t>OSO</t>
  </si>
  <si>
    <t>TOTI</t>
  </si>
  <si>
    <t>MARUCA</t>
  </si>
  <si>
    <t>FEDERICI</t>
  </si>
  <si>
    <t>MIRO</t>
  </si>
  <si>
    <t>ATLETICA ACQUACETOSA</t>
  </si>
  <si>
    <t>VAIANI LISI</t>
  </si>
  <si>
    <t xml:space="preserve">ROSCANI </t>
  </si>
  <si>
    <t>US ROMA 83</t>
  </si>
  <si>
    <t xml:space="preserve">EUSEBI </t>
  </si>
  <si>
    <t>MALFATTI</t>
  </si>
  <si>
    <t>VINCENZO</t>
  </si>
  <si>
    <t>MAZZURCO</t>
  </si>
  <si>
    <t xml:space="preserve">BERTOLI </t>
  </si>
  <si>
    <t>BARIONOVI</t>
  </si>
  <si>
    <t>PIERO</t>
  </si>
  <si>
    <t>AMATORI VILLA  PAMPHILI</t>
  </si>
  <si>
    <t xml:space="preserve">IEVA </t>
  </si>
  <si>
    <t>M65</t>
  </si>
  <si>
    <t>FLAMMINI</t>
  </si>
  <si>
    <t>VALENTINO</t>
  </si>
  <si>
    <t>DI PAOLO</t>
  </si>
  <si>
    <t>CAT SPORT</t>
  </si>
  <si>
    <t>MISOCCHIA</t>
  </si>
  <si>
    <t>LIBERO</t>
  </si>
  <si>
    <t>GIUSTI</t>
  </si>
  <si>
    <t xml:space="preserve">GIACOMOZZI </t>
  </si>
  <si>
    <t>MAURIZIA</t>
  </si>
  <si>
    <t>F40</t>
  </si>
  <si>
    <t>IOZZINO</t>
  </si>
  <si>
    <t>SERGIO</t>
  </si>
  <si>
    <t>TEAM MARATHON BIKE</t>
  </si>
  <si>
    <t>DEL GIUDICE</t>
  </si>
  <si>
    <t>CICCHINELLI</t>
  </si>
  <si>
    <t>FEDERICA</t>
  </si>
  <si>
    <t>TF</t>
  </si>
  <si>
    <t>GARDINI</t>
  </si>
  <si>
    <t>ZACCAGNINI</t>
  </si>
  <si>
    <t>PANEBIANCO</t>
  </si>
  <si>
    <t>URBANI</t>
  </si>
  <si>
    <t>RAUL</t>
  </si>
  <si>
    <t>ATLETICA VITINIA</t>
  </si>
  <si>
    <t xml:space="preserve">FRANCO </t>
  </si>
  <si>
    <t>PIATTELLA</t>
  </si>
  <si>
    <t>F45</t>
  </si>
  <si>
    <t>BANCARI ROMANI</t>
  </si>
  <si>
    <t>CANTATORE</t>
  </si>
  <si>
    <t>ZERVOS</t>
  </si>
  <si>
    <t>THI KIM THU</t>
  </si>
  <si>
    <t>ATLETICA INSIEME</t>
  </si>
  <si>
    <t xml:space="preserve">MUZI </t>
  </si>
  <si>
    <t>PATELLI</t>
  </si>
  <si>
    <t>ANNA</t>
  </si>
  <si>
    <t>F50</t>
  </si>
  <si>
    <t>IANNILLI</t>
  </si>
  <si>
    <t>CAMPIDOGLIO PALATINO</t>
  </si>
  <si>
    <t>FALCONIO</t>
  </si>
  <si>
    <t>PASQUALE</t>
  </si>
  <si>
    <t>RSA</t>
  </si>
  <si>
    <t>ZAPPALA'</t>
  </si>
  <si>
    <t>MACIOCE</t>
  </si>
  <si>
    <t>ATLETICA POMEZIA</t>
  </si>
  <si>
    <t>GASTALDELLO</t>
  </si>
  <si>
    <t>EMANUELA</t>
  </si>
  <si>
    <t xml:space="preserve">MODESTI </t>
  </si>
  <si>
    <t>PAREGIANI</t>
  </si>
  <si>
    <t>ROAD RUNNERS CLUB</t>
  </si>
  <si>
    <t>IANDOLO</t>
  </si>
  <si>
    <t>GIULI</t>
  </si>
  <si>
    <t>FASHION SPORT</t>
  </si>
  <si>
    <t>ORSINI</t>
  </si>
  <si>
    <t>ROMA CAPITALE</t>
  </si>
  <si>
    <t>BERARDOCCO</t>
  </si>
  <si>
    <t>GIAN LUCA</t>
  </si>
  <si>
    <t>IVANOVA</t>
  </si>
  <si>
    <t>RIMMA</t>
  </si>
  <si>
    <t>F55</t>
  </si>
  <si>
    <t>CANINO</t>
  </si>
  <si>
    <t>TRONCHI</t>
  </si>
  <si>
    <t>PATRICOLO</t>
  </si>
  <si>
    <t>SUSANNA</t>
  </si>
  <si>
    <t>RICCI</t>
  </si>
  <si>
    <t>PASQUALINO</t>
  </si>
  <si>
    <t>PREZIOSI</t>
  </si>
  <si>
    <t>LUCIA</t>
  </si>
  <si>
    <t>Il 10.000 Novembrino</t>
  </si>
  <si>
    <t>Roma (RM) Italia - Domenica 25/11/2012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</si>
</sst>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4" topLeftCell="BM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180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181</v>
      </c>
      <c r="B3" s="23"/>
      <c r="C3" s="23"/>
      <c r="D3" s="23"/>
      <c r="E3" s="23"/>
      <c r="F3" s="23"/>
      <c r="G3" s="23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6" t="s">
        <v>40</v>
      </c>
      <c r="C5" s="26" t="s">
        <v>17</v>
      </c>
      <c r="D5" s="27" t="s">
        <v>41</v>
      </c>
      <c r="E5" s="26" t="s">
        <v>42</v>
      </c>
      <c r="F5" s="28">
        <v>0.023819444444444445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9" t="s">
        <v>43</v>
      </c>
      <c r="C6" s="29" t="s">
        <v>44</v>
      </c>
      <c r="D6" s="30" t="s">
        <v>45</v>
      </c>
      <c r="E6" s="29" t="s">
        <v>46</v>
      </c>
      <c r="F6" s="31">
        <v>0.02383101851851852</v>
      </c>
      <c r="G6" s="13" t="str">
        <f t="shared" si="0"/>
        <v>3.26/km</v>
      </c>
      <c r="H6" s="14">
        <f t="shared" si="1"/>
        <v>1.157407407407357E-05</v>
      </c>
      <c r="I6" s="14">
        <f>F6-INDEX($F$5:$F$81,MATCH(D6,$D$5:$D$81,0))</f>
        <v>0</v>
      </c>
    </row>
    <row r="7" spans="1:9" s="12" customFormat="1" ht="15" customHeight="1">
      <c r="A7" s="13">
        <v>3</v>
      </c>
      <c r="B7" s="29" t="s">
        <v>47</v>
      </c>
      <c r="C7" s="29" t="s">
        <v>15</v>
      </c>
      <c r="D7" s="30" t="s">
        <v>45</v>
      </c>
      <c r="E7" s="32" t="s">
        <v>48</v>
      </c>
      <c r="F7" s="31">
        <v>0.02415509259259259</v>
      </c>
      <c r="G7" s="13" t="str">
        <f t="shared" si="0"/>
        <v>3.29/km</v>
      </c>
      <c r="H7" s="14">
        <f t="shared" si="1"/>
        <v>0.00033564814814814395</v>
      </c>
      <c r="I7" s="14">
        <f>F7-INDEX($F$5:$F$81,MATCH(D7,$D$5:$D$81,0))</f>
        <v>0.0003240740740740704</v>
      </c>
    </row>
    <row r="8" spans="1:9" s="12" customFormat="1" ht="15" customHeight="1">
      <c r="A8" s="13">
        <v>4</v>
      </c>
      <c r="B8" s="29" t="s">
        <v>49</v>
      </c>
      <c r="C8" s="29" t="s">
        <v>50</v>
      </c>
      <c r="D8" s="30" t="s">
        <v>51</v>
      </c>
      <c r="E8" s="29" t="s">
        <v>52</v>
      </c>
      <c r="F8" s="31">
        <v>0.025011574074074075</v>
      </c>
      <c r="G8" s="13" t="str">
        <f t="shared" si="0"/>
        <v>3.36/km</v>
      </c>
      <c r="H8" s="14">
        <f t="shared" si="1"/>
        <v>0.0011921296296296298</v>
      </c>
      <c r="I8" s="14">
        <f>F8-INDEX($F$5:$F$81,MATCH(D8,$D$5:$D$81,0))</f>
        <v>0</v>
      </c>
    </row>
    <row r="9" spans="1:9" s="12" customFormat="1" ht="15" customHeight="1">
      <c r="A9" s="13">
        <v>5</v>
      </c>
      <c r="B9" s="29" t="s">
        <v>53</v>
      </c>
      <c r="C9" s="29" t="s">
        <v>35</v>
      </c>
      <c r="D9" s="30" t="s">
        <v>45</v>
      </c>
      <c r="E9" s="29" t="s">
        <v>54</v>
      </c>
      <c r="F9" s="31">
        <v>0.02532407407407408</v>
      </c>
      <c r="G9" s="13" t="str">
        <f t="shared" si="0"/>
        <v>3.39/km</v>
      </c>
      <c r="H9" s="14">
        <f t="shared" si="1"/>
        <v>0.0015046296296296335</v>
      </c>
      <c r="I9" s="14">
        <f>F9-INDEX($F$5:$F$81,MATCH(D9,$D$5:$D$81,0))</f>
        <v>0.00149305555555556</v>
      </c>
    </row>
    <row r="10" spans="1:9" s="12" customFormat="1" ht="15" customHeight="1">
      <c r="A10" s="13">
        <v>6</v>
      </c>
      <c r="B10" s="29" t="s">
        <v>53</v>
      </c>
      <c r="C10" s="29" t="s">
        <v>13</v>
      </c>
      <c r="D10" s="30" t="s">
        <v>51</v>
      </c>
      <c r="E10" s="29" t="s">
        <v>54</v>
      </c>
      <c r="F10" s="31">
        <v>0.02550925925925926</v>
      </c>
      <c r="G10" s="13" t="str">
        <f t="shared" si="0"/>
        <v>3.40/km</v>
      </c>
      <c r="H10" s="14">
        <f t="shared" si="1"/>
        <v>0.0016898148148148141</v>
      </c>
      <c r="I10" s="14">
        <f>F10-INDEX($F$5:$F$81,MATCH(D10,$D$5:$D$81,0))</f>
        <v>0.0004976851851851843</v>
      </c>
    </row>
    <row r="11" spans="1:9" s="12" customFormat="1" ht="15" customHeight="1">
      <c r="A11" s="13">
        <v>7</v>
      </c>
      <c r="B11" s="29" t="s">
        <v>55</v>
      </c>
      <c r="C11" s="29" t="s">
        <v>19</v>
      </c>
      <c r="D11" s="30" t="s">
        <v>51</v>
      </c>
      <c r="E11" s="29" t="s">
        <v>56</v>
      </c>
      <c r="F11" s="31">
        <v>0.025543981481481483</v>
      </c>
      <c r="G11" s="13" t="str">
        <f t="shared" si="0"/>
        <v>3.41/km</v>
      </c>
      <c r="H11" s="14">
        <f t="shared" si="1"/>
        <v>0.0017245370370370383</v>
      </c>
      <c r="I11" s="14">
        <f>F11-INDEX($F$5:$F$81,MATCH(D11,$D$5:$D$81,0))</f>
        <v>0.0005324074074074085</v>
      </c>
    </row>
    <row r="12" spans="1:9" s="12" customFormat="1" ht="15" customHeight="1">
      <c r="A12" s="13">
        <v>8</v>
      </c>
      <c r="B12" s="29" t="s">
        <v>57</v>
      </c>
      <c r="C12" s="29" t="s">
        <v>58</v>
      </c>
      <c r="D12" s="30" t="s">
        <v>45</v>
      </c>
      <c r="E12" s="29" t="s">
        <v>161</v>
      </c>
      <c r="F12" s="31">
        <v>0.02560185185185185</v>
      </c>
      <c r="G12" s="13" t="str">
        <f t="shared" si="0"/>
        <v>3.41/km</v>
      </c>
      <c r="H12" s="14">
        <f t="shared" si="1"/>
        <v>0.0017824074074074062</v>
      </c>
      <c r="I12" s="14">
        <f>F12-INDEX($F$5:$F$81,MATCH(D12,$D$5:$D$81,0))</f>
        <v>0.0017708333333333326</v>
      </c>
    </row>
    <row r="13" spans="1:9" s="12" customFormat="1" ht="15" customHeight="1">
      <c r="A13" s="13">
        <v>9</v>
      </c>
      <c r="B13" s="29" t="s">
        <v>59</v>
      </c>
      <c r="C13" s="29" t="s">
        <v>17</v>
      </c>
      <c r="D13" s="30" t="s">
        <v>41</v>
      </c>
      <c r="E13" s="29" t="s">
        <v>60</v>
      </c>
      <c r="F13" s="31">
        <v>0.02560185185185185</v>
      </c>
      <c r="G13" s="13" t="str">
        <f t="shared" si="0"/>
        <v>3.41/km</v>
      </c>
      <c r="H13" s="14">
        <f t="shared" si="1"/>
        <v>0.0017824074074074062</v>
      </c>
      <c r="I13" s="14">
        <f>F13-INDEX($F$5:$F$81,MATCH(D13,$D$5:$D$81,0))</f>
        <v>0.0017824074074074062</v>
      </c>
    </row>
    <row r="14" spans="1:9" s="12" customFormat="1" ht="15" customHeight="1">
      <c r="A14" s="13">
        <v>10</v>
      </c>
      <c r="B14" s="29" t="s">
        <v>61</v>
      </c>
      <c r="C14" s="29" t="s">
        <v>21</v>
      </c>
      <c r="D14" s="30" t="s">
        <v>45</v>
      </c>
      <c r="E14" s="29" t="s">
        <v>62</v>
      </c>
      <c r="F14" s="31">
        <v>0.026157407407407407</v>
      </c>
      <c r="G14" s="13" t="str">
        <f t="shared" si="0"/>
        <v>3.46/km</v>
      </c>
      <c r="H14" s="14">
        <f t="shared" si="1"/>
        <v>0.002337962962962962</v>
      </c>
      <c r="I14" s="14">
        <f>F14-INDEX($F$5:$F$81,MATCH(D14,$D$5:$D$81,0))</f>
        <v>0.0023263888888888883</v>
      </c>
    </row>
    <row r="15" spans="1:9" s="12" customFormat="1" ht="15" customHeight="1">
      <c r="A15" s="13">
        <v>11</v>
      </c>
      <c r="B15" s="29" t="s">
        <v>63</v>
      </c>
      <c r="C15" s="29" t="s">
        <v>33</v>
      </c>
      <c r="D15" s="30" t="s">
        <v>64</v>
      </c>
      <c r="E15" s="29" t="s">
        <v>62</v>
      </c>
      <c r="F15" s="31">
        <v>0.026342592592592588</v>
      </c>
      <c r="G15" s="13" t="str">
        <f t="shared" si="0"/>
        <v>3.48/km</v>
      </c>
      <c r="H15" s="14">
        <f t="shared" si="1"/>
        <v>0.0025231481481481424</v>
      </c>
      <c r="I15" s="14">
        <f>F15-INDEX($F$5:$F$81,MATCH(D15,$D$5:$D$81,0))</f>
        <v>0</v>
      </c>
    </row>
    <row r="16" spans="1:9" s="12" customFormat="1" ht="15" customHeight="1">
      <c r="A16" s="13">
        <v>12</v>
      </c>
      <c r="B16" s="29" t="s">
        <v>65</v>
      </c>
      <c r="C16" s="29" t="s">
        <v>66</v>
      </c>
      <c r="D16" s="30" t="s">
        <v>45</v>
      </c>
      <c r="E16" s="29" t="s">
        <v>67</v>
      </c>
      <c r="F16" s="31">
        <v>0.026354166666666668</v>
      </c>
      <c r="G16" s="13" t="str">
        <f t="shared" si="0"/>
        <v>3.48/km</v>
      </c>
      <c r="H16" s="14">
        <f t="shared" si="1"/>
        <v>0.002534722222222223</v>
      </c>
      <c r="I16" s="14">
        <f>F16-INDEX($F$5:$F$81,MATCH(D16,$D$5:$D$81,0))</f>
        <v>0.0025231481481481494</v>
      </c>
    </row>
    <row r="17" spans="1:9" s="12" customFormat="1" ht="15" customHeight="1">
      <c r="A17" s="13">
        <v>13</v>
      </c>
      <c r="B17" s="29" t="s">
        <v>68</v>
      </c>
      <c r="C17" s="29" t="s">
        <v>69</v>
      </c>
      <c r="D17" s="30" t="s">
        <v>70</v>
      </c>
      <c r="E17" s="29" t="s">
        <v>71</v>
      </c>
      <c r="F17" s="31">
        <v>0.027037037037037037</v>
      </c>
      <c r="G17" s="13" t="str">
        <f t="shared" si="0"/>
        <v>3.54/km</v>
      </c>
      <c r="H17" s="14">
        <f t="shared" si="1"/>
        <v>0.0032175925925925913</v>
      </c>
      <c r="I17" s="14">
        <f>F17-INDEX($F$5:$F$81,MATCH(D17,$D$5:$D$81,0))</f>
        <v>0</v>
      </c>
    </row>
    <row r="18" spans="1:9" s="12" customFormat="1" ht="15" customHeight="1">
      <c r="A18" s="13">
        <v>14</v>
      </c>
      <c r="B18" s="29" t="s">
        <v>72</v>
      </c>
      <c r="C18" s="29" t="s">
        <v>18</v>
      </c>
      <c r="D18" s="30" t="s">
        <v>41</v>
      </c>
      <c r="E18" s="29" t="s">
        <v>73</v>
      </c>
      <c r="F18" s="31">
        <v>0.027291666666666662</v>
      </c>
      <c r="G18" s="13" t="str">
        <f t="shared" si="0"/>
        <v>3.56/km</v>
      </c>
      <c r="H18" s="14">
        <f t="shared" si="1"/>
        <v>0.003472222222222217</v>
      </c>
      <c r="I18" s="14">
        <f>F18-INDEX($F$5:$F$81,MATCH(D18,$D$5:$D$81,0))</f>
        <v>0.003472222222222217</v>
      </c>
    </row>
    <row r="19" spans="1:9" s="12" customFormat="1" ht="15" customHeight="1">
      <c r="A19" s="13">
        <v>15</v>
      </c>
      <c r="B19" s="29" t="s">
        <v>74</v>
      </c>
      <c r="C19" s="29" t="s">
        <v>16</v>
      </c>
      <c r="D19" s="30" t="s">
        <v>41</v>
      </c>
      <c r="E19" s="29" t="s">
        <v>75</v>
      </c>
      <c r="F19" s="31">
        <v>0.027395833333333338</v>
      </c>
      <c r="G19" s="13" t="str">
        <f t="shared" si="0"/>
        <v>3.57/km</v>
      </c>
      <c r="H19" s="14">
        <f t="shared" si="1"/>
        <v>0.003576388888888893</v>
      </c>
      <c r="I19" s="14">
        <f>F19-INDEX($F$5:$F$81,MATCH(D19,$D$5:$D$81,0))</f>
        <v>0.003576388888888893</v>
      </c>
    </row>
    <row r="20" spans="1:9" s="12" customFormat="1" ht="15" customHeight="1">
      <c r="A20" s="13">
        <v>16</v>
      </c>
      <c r="B20" s="29" t="s">
        <v>76</v>
      </c>
      <c r="C20" s="29" t="s">
        <v>77</v>
      </c>
      <c r="D20" s="30" t="s">
        <v>78</v>
      </c>
      <c r="E20" s="29" t="s">
        <v>79</v>
      </c>
      <c r="F20" s="31">
        <v>0.027465277777777772</v>
      </c>
      <c r="G20" s="13" t="str">
        <f t="shared" si="0"/>
        <v>3.57/km</v>
      </c>
      <c r="H20" s="14">
        <f t="shared" si="1"/>
        <v>0.0036458333333333273</v>
      </c>
      <c r="I20" s="14">
        <f>F20-INDEX($F$5:$F$81,MATCH(D20,$D$5:$D$81,0))</f>
        <v>0</v>
      </c>
    </row>
    <row r="21" spans="1:9" s="12" customFormat="1" ht="15" customHeight="1">
      <c r="A21" s="13">
        <v>17</v>
      </c>
      <c r="B21" s="29" t="s">
        <v>80</v>
      </c>
      <c r="C21" s="29" t="s">
        <v>24</v>
      </c>
      <c r="D21" s="30" t="s">
        <v>78</v>
      </c>
      <c r="E21" s="29" t="s">
        <v>52</v>
      </c>
      <c r="F21" s="31">
        <v>0.027685185185185188</v>
      </c>
      <c r="G21" s="13" t="str">
        <f t="shared" si="0"/>
        <v>3.59/km</v>
      </c>
      <c r="H21" s="14">
        <f t="shared" si="1"/>
        <v>0.0038657407407407425</v>
      </c>
      <c r="I21" s="14">
        <f>F21-INDEX($F$5:$F$81,MATCH(D21,$D$5:$D$81,0))</f>
        <v>0.00021990740740741518</v>
      </c>
    </row>
    <row r="22" spans="1:9" s="12" customFormat="1" ht="15" customHeight="1">
      <c r="A22" s="13">
        <v>18</v>
      </c>
      <c r="B22" s="29" t="s">
        <v>81</v>
      </c>
      <c r="C22" s="29" t="s">
        <v>38</v>
      </c>
      <c r="D22" s="30" t="s">
        <v>70</v>
      </c>
      <c r="E22" s="29" t="s">
        <v>82</v>
      </c>
      <c r="F22" s="31">
        <v>0.02770833333333333</v>
      </c>
      <c r="G22" s="13" t="str">
        <f t="shared" si="0"/>
        <v>3.59/km</v>
      </c>
      <c r="H22" s="14">
        <f t="shared" si="1"/>
        <v>0.003888888888888886</v>
      </c>
      <c r="I22" s="14">
        <f>F22-INDEX($F$5:$F$81,MATCH(D22,$D$5:$D$81,0))</f>
        <v>0.0006712962962962948</v>
      </c>
    </row>
    <row r="23" spans="1:9" s="12" customFormat="1" ht="15" customHeight="1">
      <c r="A23" s="13">
        <v>19</v>
      </c>
      <c r="B23" s="29" t="s">
        <v>83</v>
      </c>
      <c r="C23" s="29" t="s">
        <v>30</v>
      </c>
      <c r="D23" s="30" t="s">
        <v>70</v>
      </c>
      <c r="E23" s="29" t="s">
        <v>84</v>
      </c>
      <c r="F23" s="31">
        <v>0.027824074074074074</v>
      </c>
      <c r="G23" s="13" t="str">
        <f t="shared" si="0"/>
        <v>4.00/km</v>
      </c>
      <c r="H23" s="14">
        <f t="shared" si="1"/>
        <v>0.004004629629629629</v>
      </c>
      <c r="I23" s="14">
        <f>F23-INDEX($F$5:$F$81,MATCH(D23,$D$5:$D$81,0))</f>
        <v>0.0007870370370370375</v>
      </c>
    </row>
    <row r="24" spans="1:9" s="12" customFormat="1" ht="15" customHeight="1">
      <c r="A24" s="13">
        <v>20</v>
      </c>
      <c r="B24" s="29" t="s">
        <v>85</v>
      </c>
      <c r="C24" s="29" t="s">
        <v>86</v>
      </c>
      <c r="D24" s="30" t="s">
        <v>87</v>
      </c>
      <c r="E24" s="29" t="s">
        <v>62</v>
      </c>
      <c r="F24" s="31">
        <v>0.02815972222222222</v>
      </c>
      <c r="G24" s="13" t="str">
        <f t="shared" si="0"/>
        <v>4.03/km</v>
      </c>
      <c r="H24" s="14">
        <f t="shared" si="1"/>
        <v>0.004340277777777776</v>
      </c>
      <c r="I24" s="14">
        <f>F24-INDEX($F$5:$F$81,MATCH(D24,$D$5:$D$81,0))</f>
        <v>0</v>
      </c>
    </row>
    <row r="25" spans="1:9" s="12" customFormat="1" ht="15" customHeight="1">
      <c r="A25" s="13">
        <v>21</v>
      </c>
      <c r="B25" s="29" t="s">
        <v>88</v>
      </c>
      <c r="C25" s="29" t="s">
        <v>23</v>
      </c>
      <c r="D25" s="30" t="s">
        <v>70</v>
      </c>
      <c r="E25" s="29" t="s">
        <v>62</v>
      </c>
      <c r="F25" s="31">
        <v>0.028287037037037038</v>
      </c>
      <c r="G25" s="13" t="str">
        <f t="shared" si="0"/>
        <v>4.04/km</v>
      </c>
      <c r="H25" s="14">
        <f t="shared" si="1"/>
        <v>0.0044675925925925924</v>
      </c>
      <c r="I25" s="14">
        <f>F25-INDEX($F$5:$F$81,MATCH(D25,$D$5:$D$81,0))</f>
        <v>0.0012500000000000011</v>
      </c>
    </row>
    <row r="26" spans="1:9" s="12" customFormat="1" ht="15" customHeight="1">
      <c r="A26" s="13">
        <v>22</v>
      </c>
      <c r="B26" s="29" t="s">
        <v>89</v>
      </c>
      <c r="C26" s="29" t="s">
        <v>32</v>
      </c>
      <c r="D26" s="30" t="s">
        <v>78</v>
      </c>
      <c r="E26" s="29" t="s">
        <v>90</v>
      </c>
      <c r="F26" s="31">
        <v>0.028819444444444443</v>
      </c>
      <c r="G26" s="13" t="str">
        <f t="shared" si="0"/>
        <v>4.09/km</v>
      </c>
      <c r="H26" s="14">
        <f t="shared" si="1"/>
        <v>0.0049999999999999975</v>
      </c>
      <c r="I26" s="14">
        <f>F26-INDEX($F$5:$F$81,MATCH(D26,$D$5:$D$81,0))</f>
        <v>0.0013541666666666702</v>
      </c>
    </row>
    <row r="27" spans="1:9" s="12" customFormat="1" ht="15" customHeight="1">
      <c r="A27" s="13">
        <v>23</v>
      </c>
      <c r="B27" s="29" t="s">
        <v>91</v>
      </c>
      <c r="C27" s="29" t="s">
        <v>92</v>
      </c>
      <c r="D27" s="30" t="s">
        <v>93</v>
      </c>
      <c r="E27" s="29" t="s">
        <v>52</v>
      </c>
      <c r="F27" s="31">
        <v>0.028854166666666667</v>
      </c>
      <c r="G27" s="13" t="str">
        <f t="shared" si="0"/>
        <v>4.09/km</v>
      </c>
      <c r="H27" s="14">
        <f t="shared" si="1"/>
        <v>0.005034722222222222</v>
      </c>
      <c r="I27" s="14">
        <f>F27-INDEX($F$5:$F$81,MATCH(D27,$D$5:$D$81,0))</f>
        <v>0</v>
      </c>
    </row>
    <row r="28" spans="1:9" s="15" customFormat="1" ht="15" customHeight="1">
      <c r="A28" s="13">
        <v>24</v>
      </c>
      <c r="B28" s="29" t="s">
        <v>94</v>
      </c>
      <c r="C28" s="29" t="s">
        <v>66</v>
      </c>
      <c r="D28" s="30" t="s">
        <v>45</v>
      </c>
      <c r="E28" s="32" t="s">
        <v>95</v>
      </c>
      <c r="F28" s="31">
        <v>0.028958333333333336</v>
      </c>
      <c r="G28" s="13" t="str">
        <f t="shared" si="0"/>
        <v>4.10/km</v>
      </c>
      <c r="H28" s="14">
        <f t="shared" si="1"/>
        <v>0.005138888888888891</v>
      </c>
      <c r="I28" s="14">
        <f>F28-INDEX($F$5:$F$81,MATCH(D28,$D$5:$D$81,0))</f>
        <v>0.005127314814814817</v>
      </c>
    </row>
    <row r="29" spans="1:9" ht="15" customHeight="1">
      <c r="A29" s="13">
        <v>25</v>
      </c>
      <c r="B29" s="29" t="s">
        <v>96</v>
      </c>
      <c r="C29" s="29" t="s">
        <v>97</v>
      </c>
      <c r="D29" s="30" t="s">
        <v>87</v>
      </c>
      <c r="E29" s="29" t="s">
        <v>42</v>
      </c>
      <c r="F29" s="31">
        <v>0.028969907407407406</v>
      </c>
      <c r="G29" s="13" t="str">
        <f t="shared" si="0"/>
        <v>4.10/km</v>
      </c>
      <c r="H29" s="14">
        <f t="shared" si="1"/>
        <v>0.005150462962962961</v>
      </c>
      <c r="I29" s="14">
        <f>F29-INDEX($F$5:$F$81,MATCH(D29,$D$5:$D$81,0))</f>
        <v>0.0008101851851851846</v>
      </c>
    </row>
    <row r="30" spans="1:9" ht="15" customHeight="1">
      <c r="A30" s="13">
        <v>26</v>
      </c>
      <c r="B30" s="29" t="s">
        <v>98</v>
      </c>
      <c r="C30" s="29" t="s">
        <v>99</v>
      </c>
      <c r="D30" s="30" t="s">
        <v>45</v>
      </c>
      <c r="E30" s="29" t="s">
        <v>100</v>
      </c>
      <c r="F30" s="31">
        <v>0.028969907407407406</v>
      </c>
      <c r="G30" s="13" t="str">
        <f t="shared" si="0"/>
        <v>4.10/km</v>
      </c>
      <c r="H30" s="14">
        <f t="shared" si="1"/>
        <v>0.005150462962962961</v>
      </c>
      <c r="I30" s="14">
        <f>F30-INDEX($F$5:$F$81,MATCH(D30,$D$5:$D$81,0))</f>
        <v>0.005138888888888887</v>
      </c>
    </row>
    <row r="31" spans="1:9" ht="15" customHeight="1">
      <c r="A31" s="13">
        <v>27</v>
      </c>
      <c r="B31" s="29" t="s">
        <v>101</v>
      </c>
      <c r="C31" s="29" t="s">
        <v>27</v>
      </c>
      <c r="D31" s="30" t="s">
        <v>64</v>
      </c>
      <c r="E31" s="29" t="s">
        <v>54</v>
      </c>
      <c r="F31" s="31">
        <v>0.028981481481481483</v>
      </c>
      <c r="G31" s="13" t="str">
        <f t="shared" si="0"/>
        <v>4.10/km</v>
      </c>
      <c r="H31" s="14">
        <f t="shared" si="1"/>
        <v>0.005162037037037038</v>
      </c>
      <c r="I31" s="14">
        <f>F31-INDEX($F$5:$F$81,MATCH(D31,$D$5:$D$81,0))</f>
        <v>0.0026388888888888955</v>
      </c>
    </row>
    <row r="32" spans="1:9" ht="15" customHeight="1">
      <c r="A32" s="13">
        <v>28</v>
      </c>
      <c r="B32" s="29" t="s">
        <v>102</v>
      </c>
      <c r="C32" s="29" t="s">
        <v>34</v>
      </c>
      <c r="D32" s="30" t="s">
        <v>70</v>
      </c>
      <c r="E32" s="32" t="s">
        <v>103</v>
      </c>
      <c r="F32" s="31">
        <v>0.029050925925925928</v>
      </c>
      <c r="G32" s="13" t="str">
        <f t="shared" si="0"/>
        <v>4.11/km</v>
      </c>
      <c r="H32" s="14">
        <f t="shared" si="1"/>
        <v>0.005231481481481483</v>
      </c>
      <c r="I32" s="14">
        <f>F32-INDEX($F$5:$F$81,MATCH(D32,$D$5:$D$81,0))</f>
        <v>0.0020138888888888914</v>
      </c>
    </row>
    <row r="33" spans="1:9" ht="15" customHeight="1">
      <c r="A33" s="13">
        <v>29</v>
      </c>
      <c r="B33" s="29" t="s">
        <v>104</v>
      </c>
      <c r="C33" s="29" t="s">
        <v>33</v>
      </c>
      <c r="D33" s="30" t="s">
        <v>93</v>
      </c>
      <c r="E33" s="32" t="s">
        <v>52</v>
      </c>
      <c r="F33" s="31">
        <v>0.029050925925925928</v>
      </c>
      <c r="G33" s="13" t="str">
        <f t="shared" si="0"/>
        <v>4.11/km</v>
      </c>
      <c r="H33" s="14">
        <f t="shared" si="1"/>
        <v>0.005231481481481483</v>
      </c>
      <c r="I33" s="14">
        <f>F33-INDEX($F$5:$F$81,MATCH(D33,$D$5:$D$81,0))</f>
        <v>0.0001967592592592611</v>
      </c>
    </row>
    <row r="34" spans="1:9" ht="15" customHeight="1">
      <c r="A34" s="13">
        <v>30</v>
      </c>
      <c r="B34" s="29" t="s">
        <v>105</v>
      </c>
      <c r="C34" s="29" t="s">
        <v>106</v>
      </c>
      <c r="D34" s="30" t="s">
        <v>70</v>
      </c>
      <c r="E34" s="32" t="s">
        <v>103</v>
      </c>
      <c r="F34" s="31">
        <v>0.029120370370370366</v>
      </c>
      <c r="G34" s="13" t="str">
        <f t="shared" si="0"/>
        <v>4.12/km</v>
      </c>
      <c r="H34" s="14">
        <f t="shared" si="1"/>
        <v>0.005300925925925921</v>
      </c>
      <c r="I34" s="14">
        <f>F34-INDEX($F$5:$F$81,MATCH(D34,$D$5:$D$81,0))</f>
        <v>0.0020833333333333294</v>
      </c>
    </row>
    <row r="35" spans="1:9" ht="15" customHeight="1">
      <c r="A35" s="13">
        <v>31</v>
      </c>
      <c r="B35" s="29" t="s">
        <v>107</v>
      </c>
      <c r="C35" s="29" t="s">
        <v>26</v>
      </c>
      <c r="D35" s="30" t="s">
        <v>78</v>
      </c>
      <c r="E35" s="29" t="s">
        <v>52</v>
      </c>
      <c r="F35" s="31">
        <v>0.029120370370370366</v>
      </c>
      <c r="G35" s="13" t="str">
        <f t="shared" si="0"/>
        <v>4.12/km</v>
      </c>
      <c r="H35" s="14">
        <f t="shared" si="1"/>
        <v>0.005300925925925921</v>
      </c>
      <c r="I35" s="14">
        <f>F35-INDEX($F$5:$F$81,MATCH(D35,$D$5:$D$81,0))</f>
        <v>0.0016550925925925934</v>
      </c>
    </row>
    <row r="36" spans="1:9" ht="15" customHeight="1">
      <c r="A36" s="13">
        <v>32</v>
      </c>
      <c r="B36" s="29" t="s">
        <v>108</v>
      </c>
      <c r="C36" s="29" t="s">
        <v>28</v>
      </c>
      <c r="D36" s="30" t="s">
        <v>41</v>
      </c>
      <c r="E36" s="29" t="s">
        <v>52</v>
      </c>
      <c r="F36" s="31">
        <v>0.029166666666666664</v>
      </c>
      <c r="G36" s="13" t="str">
        <f t="shared" si="0"/>
        <v>4.12/km</v>
      </c>
      <c r="H36" s="14">
        <f t="shared" si="1"/>
        <v>0.0053472222222222185</v>
      </c>
      <c r="I36" s="14">
        <f>F36-INDEX($F$5:$F$81,MATCH(D36,$D$5:$D$81,0))</f>
        <v>0.0053472222222222185</v>
      </c>
    </row>
    <row r="37" spans="1:9" ht="15" customHeight="1">
      <c r="A37" s="13">
        <v>33</v>
      </c>
      <c r="B37" s="29" t="s">
        <v>109</v>
      </c>
      <c r="C37" s="29" t="s">
        <v>110</v>
      </c>
      <c r="D37" s="30" t="s">
        <v>93</v>
      </c>
      <c r="E37" s="29" t="s">
        <v>111</v>
      </c>
      <c r="F37" s="31">
        <v>0.02939814814814815</v>
      </c>
      <c r="G37" s="13" t="str">
        <f t="shared" si="0"/>
        <v>4.14/km</v>
      </c>
      <c r="H37" s="14">
        <f t="shared" si="1"/>
        <v>0.005578703703703704</v>
      </c>
      <c r="I37" s="14">
        <f>F37-INDEX($F$5:$F$81,MATCH(D37,$D$5:$D$81,0))</f>
        <v>0.0005439814814814821</v>
      </c>
    </row>
    <row r="38" spans="1:9" ht="15" customHeight="1">
      <c r="A38" s="13">
        <v>34</v>
      </c>
      <c r="B38" s="29" t="s">
        <v>112</v>
      </c>
      <c r="C38" s="29" t="s">
        <v>31</v>
      </c>
      <c r="D38" s="30" t="s">
        <v>113</v>
      </c>
      <c r="E38" s="29" t="s">
        <v>14</v>
      </c>
      <c r="F38" s="31">
        <v>0.029421296296296296</v>
      </c>
      <c r="G38" s="13" t="str">
        <f t="shared" si="0"/>
        <v>4.14/km</v>
      </c>
      <c r="H38" s="14">
        <f t="shared" si="1"/>
        <v>0.005601851851851851</v>
      </c>
      <c r="I38" s="14">
        <f>F38-INDEX($F$5:$F$81,MATCH(D38,$D$5:$D$81,0))</f>
        <v>0</v>
      </c>
    </row>
    <row r="39" spans="1:9" ht="15" customHeight="1">
      <c r="A39" s="13">
        <v>35</v>
      </c>
      <c r="B39" s="29" t="s">
        <v>114</v>
      </c>
      <c r="C39" s="29" t="s">
        <v>115</v>
      </c>
      <c r="D39" s="30" t="s">
        <v>41</v>
      </c>
      <c r="E39" s="32" t="s">
        <v>52</v>
      </c>
      <c r="F39" s="31">
        <v>0.029444444444444443</v>
      </c>
      <c r="G39" s="13" t="str">
        <f t="shared" si="0"/>
        <v>4.14/km</v>
      </c>
      <c r="H39" s="14">
        <f t="shared" si="1"/>
        <v>0.005624999999999998</v>
      </c>
      <c r="I39" s="14">
        <f>F39-INDEX($F$5:$F$81,MATCH(D39,$D$5:$D$81,0))</f>
        <v>0.005624999999999998</v>
      </c>
    </row>
    <row r="40" spans="1:9" ht="15" customHeight="1">
      <c r="A40" s="13">
        <v>36</v>
      </c>
      <c r="B40" s="29" t="s">
        <v>116</v>
      </c>
      <c r="C40" s="29" t="s">
        <v>21</v>
      </c>
      <c r="D40" s="30" t="s">
        <v>70</v>
      </c>
      <c r="E40" s="29" t="s">
        <v>117</v>
      </c>
      <c r="F40" s="31">
        <v>0.029583333333333336</v>
      </c>
      <c r="G40" s="13" t="str">
        <f t="shared" si="0"/>
        <v>4.16/km</v>
      </c>
      <c r="H40" s="14">
        <f t="shared" si="1"/>
        <v>0.005763888888888891</v>
      </c>
      <c r="I40" s="14">
        <f>F40-INDEX($F$5:$F$81,MATCH(D40,$D$5:$D$81,0))</f>
        <v>0.0025462962962963</v>
      </c>
    </row>
    <row r="41" spans="1:9" ht="15" customHeight="1">
      <c r="A41" s="13">
        <v>37</v>
      </c>
      <c r="B41" s="29" t="s">
        <v>118</v>
      </c>
      <c r="C41" s="29" t="s">
        <v>119</v>
      </c>
      <c r="D41" s="30" t="s">
        <v>70</v>
      </c>
      <c r="E41" s="32" t="s">
        <v>103</v>
      </c>
      <c r="F41" s="31">
        <v>0.02960648148148148</v>
      </c>
      <c r="G41" s="13" t="str">
        <f t="shared" si="0"/>
        <v>4.16/km</v>
      </c>
      <c r="H41" s="14">
        <f t="shared" si="1"/>
        <v>0.005787037037037035</v>
      </c>
      <c r="I41" s="14">
        <f>F41-INDEX($F$5:$F$81,MATCH(D41,$D$5:$D$81,0))</f>
        <v>0.0025694444444444436</v>
      </c>
    </row>
    <row r="42" spans="1:9" ht="15" customHeight="1">
      <c r="A42" s="13">
        <v>38</v>
      </c>
      <c r="B42" s="29" t="s">
        <v>120</v>
      </c>
      <c r="C42" s="29" t="s">
        <v>21</v>
      </c>
      <c r="D42" s="30" t="s">
        <v>93</v>
      </c>
      <c r="E42" s="29" t="s">
        <v>52</v>
      </c>
      <c r="F42" s="31">
        <v>0.029618055555555554</v>
      </c>
      <c r="G42" s="13" t="str">
        <f t="shared" si="0"/>
        <v>4.16/km</v>
      </c>
      <c r="H42" s="14">
        <f t="shared" si="1"/>
        <v>0.0057986111111111086</v>
      </c>
      <c r="I42" s="14">
        <f>F42-INDEX($F$5:$F$81,MATCH(D42,$D$5:$D$81,0))</f>
        <v>0.0007638888888888869</v>
      </c>
    </row>
    <row r="43" spans="1:9" ht="15" customHeight="1">
      <c r="A43" s="13">
        <v>39</v>
      </c>
      <c r="B43" s="29" t="s">
        <v>121</v>
      </c>
      <c r="C43" s="29" t="s">
        <v>122</v>
      </c>
      <c r="D43" s="30" t="s">
        <v>123</v>
      </c>
      <c r="E43" s="32" t="s">
        <v>95</v>
      </c>
      <c r="F43" s="31">
        <v>0.0296412037037037</v>
      </c>
      <c r="G43" s="13" t="str">
        <f t="shared" si="0"/>
        <v>4.16/km</v>
      </c>
      <c r="H43" s="14">
        <f t="shared" si="1"/>
        <v>0.005821759259259256</v>
      </c>
      <c r="I43" s="14">
        <f>F43-INDEX($F$5:$F$81,MATCH(D43,$D$5:$D$81,0))</f>
        <v>0</v>
      </c>
    </row>
    <row r="44" spans="1:9" ht="15" customHeight="1">
      <c r="A44" s="13">
        <v>40</v>
      </c>
      <c r="B44" s="29" t="s">
        <v>124</v>
      </c>
      <c r="C44" s="29" t="s">
        <v>125</v>
      </c>
      <c r="D44" s="30" t="s">
        <v>93</v>
      </c>
      <c r="E44" s="29" t="s">
        <v>126</v>
      </c>
      <c r="F44" s="31">
        <v>0.029780092592592594</v>
      </c>
      <c r="G44" s="13" t="str">
        <f t="shared" si="0"/>
        <v>4.17/km</v>
      </c>
      <c r="H44" s="14">
        <f t="shared" si="1"/>
        <v>0.005960648148148149</v>
      </c>
      <c r="I44" s="14">
        <f>F44-INDEX($F$5:$F$81,MATCH(D44,$D$5:$D$81,0))</f>
        <v>0.0009259259259259273</v>
      </c>
    </row>
    <row r="45" spans="1:9" ht="15" customHeight="1">
      <c r="A45" s="13">
        <v>41</v>
      </c>
      <c r="B45" s="29" t="s">
        <v>127</v>
      </c>
      <c r="C45" s="29" t="s">
        <v>26</v>
      </c>
      <c r="D45" s="30" t="s">
        <v>78</v>
      </c>
      <c r="E45" s="29" t="s">
        <v>84</v>
      </c>
      <c r="F45" s="31">
        <v>0.02988425925925926</v>
      </c>
      <c r="G45" s="13" t="str">
        <f t="shared" si="0"/>
        <v>4.18/km</v>
      </c>
      <c r="H45" s="14">
        <f t="shared" si="1"/>
        <v>0.0060648148148148145</v>
      </c>
      <c r="I45" s="14">
        <f>F45-INDEX($F$5:$F$81,MATCH(D45,$D$5:$D$81,0))</f>
        <v>0.0024189814814814872</v>
      </c>
    </row>
    <row r="46" spans="1:9" ht="15" customHeight="1">
      <c r="A46" s="13">
        <v>42</v>
      </c>
      <c r="B46" s="29" t="s">
        <v>128</v>
      </c>
      <c r="C46" s="29" t="s">
        <v>129</v>
      </c>
      <c r="D46" s="30" t="s">
        <v>130</v>
      </c>
      <c r="E46" s="29" t="s">
        <v>100</v>
      </c>
      <c r="F46" s="31">
        <v>0.030150462962962962</v>
      </c>
      <c r="G46" s="13" t="str">
        <f t="shared" si="0"/>
        <v>4.21/km</v>
      </c>
      <c r="H46" s="14">
        <f t="shared" si="1"/>
        <v>0.006331018518518517</v>
      </c>
      <c r="I46" s="14">
        <f>F46-INDEX($F$5:$F$81,MATCH(D46,$D$5:$D$81,0))</f>
        <v>0</v>
      </c>
    </row>
    <row r="47" spans="1:9" ht="15" customHeight="1">
      <c r="A47" s="13">
        <v>43</v>
      </c>
      <c r="B47" s="29" t="s">
        <v>131</v>
      </c>
      <c r="C47" s="29" t="s">
        <v>20</v>
      </c>
      <c r="D47" s="30" t="s">
        <v>70</v>
      </c>
      <c r="E47" s="29" t="s">
        <v>73</v>
      </c>
      <c r="F47" s="31">
        <v>0.03025462962962963</v>
      </c>
      <c r="G47" s="13" t="str">
        <f t="shared" si="0"/>
        <v>4.21/km</v>
      </c>
      <c r="H47" s="14">
        <f t="shared" si="1"/>
        <v>0.006435185185185186</v>
      </c>
      <c r="I47" s="14">
        <f>F47-INDEX($F$5:$F$81,MATCH(D47,$D$5:$D$81,0))</f>
        <v>0.003217592592592595</v>
      </c>
    </row>
    <row r="48" spans="1:9" ht="15" customHeight="1">
      <c r="A48" s="13">
        <v>44</v>
      </c>
      <c r="B48" s="29" t="s">
        <v>132</v>
      </c>
      <c r="C48" s="29" t="s">
        <v>21</v>
      </c>
      <c r="D48" s="30" t="s">
        <v>70</v>
      </c>
      <c r="E48" s="29" t="s">
        <v>100</v>
      </c>
      <c r="F48" s="31">
        <v>0.03026620370370371</v>
      </c>
      <c r="G48" s="13" t="str">
        <f t="shared" si="0"/>
        <v>4.22/km</v>
      </c>
      <c r="H48" s="14">
        <f t="shared" si="1"/>
        <v>0.006446759259259263</v>
      </c>
      <c r="I48" s="14">
        <f>F48-INDEX($F$5:$F$81,MATCH(D48,$D$5:$D$81,0))</f>
        <v>0.003229166666666672</v>
      </c>
    </row>
    <row r="49" spans="1:9" ht="15" customHeight="1">
      <c r="A49" s="13">
        <v>45</v>
      </c>
      <c r="B49" s="29" t="s">
        <v>133</v>
      </c>
      <c r="C49" s="29" t="s">
        <v>29</v>
      </c>
      <c r="D49" s="30" t="s">
        <v>70</v>
      </c>
      <c r="E49" s="29" t="s">
        <v>75</v>
      </c>
      <c r="F49" s="31">
        <v>0.030358796296296297</v>
      </c>
      <c r="G49" s="13" t="str">
        <f t="shared" si="0"/>
        <v>4.22/km</v>
      </c>
      <c r="H49" s="14">
        <f t="shared" si="1"/>
        <v>0.006539351851851852</v>
      </c>
      <c r="I49" s="14">
        <f>F49-INDEX($F$5:$F$81,MATCH(D49,$D$5:$D$81,0))</f>
        <v>0.0033217592592592604</v>
      </c>
    </row>
    <row r="50" spans="1:9" ht="15" customHeight="1">
      <c r="A50" s="13">
        <v>46</v>
      </c>
      <c r="B50" s="29" t="s">
        <v>134</v>
      </c>
      <c r="C50" s="29" t="s">
        <v>135</v>
      </c>
      <c r="D50" s="30" t="s">
        <v>64</v>
      </c>
      <c r="E50" s="29" t="s">
        <v>136</v>
      </c>
      <c r="F50" s="31">
        <v>0.03040509259259259</v>
      </c>
      <c r="G50" s="13" t="str">
        <f t="shared" si="0"/>
        <v>4.23/km</v>
      </c>
      <c r="H50" s="14">
        <f t="shared" si="1"/>
        <v>0.006585648148148146</v>
      </c>
      <c r="I50" s="14">
        <f>F50-INDEX($F$5:$F$81,MATCH(D50,$D$5:$D$81,0))</f>
        <v>0.004062500000000004</v>
      </c>
    </row>
    <row r="51" spans="1:9" ht="15" customHeight="1">
      <c r="A51" s="13">
        <v>47</v>
      </c>
      <c r="B51" s="29" t="s">
        <v>137</v>
      </c>
      <c r="C51" s="29" t="s">
        <v>19</v>
      </c>
      <c r="D51" s="30" t="s">
        <v>93</v>
      </c>
      <c r="E51" s="29" t="s">
        <v>71</v>
      </c>
      <c r="F51" s="31">
        <v>0.03050925925925926</v>
      </c>
      <c r="G51" s="13" t="str">
        <f t="shared" si="0"/>
        <v>4.24/km</v>
      </c>
      <c r="H51" s="14">
        <f t="shared" si="1"/>
        <v>0.006689814814814815</v>
      </c>
      <c r="I51" s="14">
        <f>F51-INDEX($F$5:$F$81,MATCH(D51,$D$5:$D$81,0))</f>
        <v>0.0016550925925925934</v>
      </c>
    </row>
    <row r="52" spans="1:9" ht="15" customHeight="1">
      <c r="A52" s="13">
        <v>48</v>
      </c>
      <c r="B52" s="29" t="s">
        <v>138</v>
      </c>
      <c r="C52" s="29" t="s">
        <v>39</v>
      </c>
      <c r="D52" s="30" t="s">
        <v>139</v>
      </c>
      <c r="E52" s="29" t="s">
        <v>140</v>
      </c>
      <c r="F52" s="31">
        <v>0.030555555555555555</v>
      </c>
      <c r="G52" s="13" t="str">
        <f t="shared" si="0"/>
        <v>4.24/km</v>
      </c>
      <c r="H52" s="14">
        <f t="shared" si="1"/>
        <v>0.006736111111111109</v>
      </c>
      <c r="I52" s="14">
        <f>F52-INDEX($F$5:$F$81,MATCH(D52,$D$5:$D$81,0))</f>
        <v>0</v>
      </c>
    </row>
    <row r="53" spans="1:9" ht="15" customHeight="1">
      <c r="A53" s="13">
        <v>49</v>
      </c>
      <c r="B53" s="29" t="s">
        <v>141</v>
      </c>
      <c r="C53" s="29" t="s">
        <v>33</v>
      </c>
      <c r="D53" s="30" t="s">
        <v>78</v>
      </c>
      <c r="E53" s="29" t="s">
        <v>52</v>
      </c>
      <c r="F53" s="31">
        <v>0.030625</v>
      </c>
      <c r="G53" s="13" t="str">
        <f t="shared" si="0"/>
        <v>4.25/km</v>
      </c>
      <c r="H53" s="14">
        <f t="shared" si="1"/>
        <v>0.006805555555555554</v>
      </c>
      <c r="I53" s="14">
        <f>F53-INDEX($F$5:$F$81,MATCH(D53,$D$5:$D$81,0))</f>
        <v>0.003159722222222227</v>
      </c>
    </row>
    <row r="54" spans="1:9" ht="15" customHeight="1">
      <c r="A54" s="13">
        <v>50</v>
      </c>
      <c r="B54" s="29" t="s">
        <v>142</v>
      </c>
      <c r="C54" s="29" t="s">
        <v>143</v>
      </c>
      <c r="D54" s="30" t="s">
        <v>139</v>
      </c>
      <c r="E54" s="29" t="s">
        <v>144</v>
      </c>
      <c r="F54" s="31">
        <v>0.030636574074074076</v>
      </c>
      <c r="G54" s="13" t="str">
        <f t="shared" si="0"/>
        <v>4.25/km</v>
      </c>
      <c r="H54" s="14">
        <f t="shared" si="1"/>
        <v>0.006817129629629631</v>
      </c>
      <c r="I54" s="14">
        <f>F54-INDEX($F$5:$F$81,MATCH(D54,$D$5:$D$81,0))</f>
        <v>8.101851851852193E-05</v>
      </c>
    </row>
    <row r="55" spans="1:9" ht="15" customHeight="1">
      <c r="A55" s="13">
        <v>51</v>
      </c>
      <c r="B55" s="29" t="s">
        <v>145</v>
      </c>
      <c r="C55" s="29" t="s">
        <v>17</v>
      </c>
      <c r="D55" s="30" t="s">
        <v>93</v>
      </c>
      <c r="E55" s="32" t="s">
        <v>90</v>
      </c>
      <c r="F55" s="31">
        <v>0.03096064814814815</v>
      </c>
      <c r="G55" s="13" t="str">
        <f t="shared" si="0"/>
        <v>4.28/km</v>
      </c>
      <c r="H55" s="14">
        <f t="shared" si="1"/>
        <v>0.007141203703703705</v>
      </c>
      <c r="I55" s="14">
        <f>F55-INDEX($F$5:$F$81,MATCH(D55,$D$5:$D$81,0))</f>
        <v>0.0021064814814814835</v>
      </c>
    </row>
    <row r="56" spans="1:9" ht="15" customHeight="1">
      <c r="A56" s="13">
        <v>52</v>
      </c>
      <c r="B56" s="29" t="s">
        <v>146</v>
      </c>
      <c r="C56" s="29" t="s">
        <v>147</v>
      </c>
      <c r="D56" s="30" t="s">
        <v>148</v>
      </c>
      <c r="E56" s="29" t="s">
        <v>52</v>
      </c>
      <c r="F56" s="31">
        <v>0.03136574074074074</v>
      </c>
      <c r="G56" s="13" t="str">
        <f t="shared" si="0"/>
        <v>4.31/km</v>
      </c>
      <c r="H56" s="14">
        <f t="shared" si="1"/>
        <v>0.0075462962962962975</v>
      </c>
      <c r="I56" s="14">
        <f>F56-INDEX($F$5:$F$81,MATCH(D56,$D$5:$D$81,0))</f>
        <v>0</v>
      </c>
    </row>
    <row r="57" spans="1:9" ht="15" customHeight="1">
      <c r="A57" s="13">
        <v>53</v>
      </c>
      <c r="B57" s="29" t="s">
        <v>149</v>
      </c>
      <c r="C57" s="29" t="s">
        <v>24</v>
      </c>
      <c r="D57" s="30" t="s">
        <v>70</v>
      </c>
      <c r="E57" s="29" t="s">
        <v>150</v>
      </c>
      <c r="F57" s="31">
        <v>0.03145833333333333</v>
      </c>
      <c r="G57" s="13" t="str">
        <f t="shared" si="0"/>
        <v>4.32/km</v>
      </c>
      <c r="H57" s="14">
        <f t="shared" si="1"/>
        <v>0.007638888888888886</v>
      </c>
      <c r="I57" s="14">
        <f>F57-INDEX($F$5:$F$81,MATCH(D57,$D$5:$D$81,0))</f>
        <v>0.004421296296296295</v>
      </c>
    </row>
    <row r="58" spans="1:9" ht="15" customHeight="1">
      <c r="A58" s="13">
        <v>54</v>
      </c>
      <c r="B58" s="29" t="s">
        <v>151</v>
      </c>
      <c r="C58" s="29" t="s">
        <v>152</v>
      </c>
      <c r="D58" s="30" t="s">
        <v>51</v>
      </c>
      <c r="E58" s="29" t="s">
        <v>153</v>
      </c>
      <c r="F58" s="31">
        <v>0.031481481481481485</v>
      </c>
      <c r="G58" s="13" t="str">
        <f t="shared" si="0"/>
        <v>4.32/km</v>
      </c>
      <c r="H58" s="14">
        <f t="shared" si="1"/>
        <v>0.00766203703703704</v>
      </c>
      <c r="I58" s="14">
        <f>F58-INDEX($F$5:$F$81,MATCH(D58,$D$5:$D$81,0))</f>
        <v>0.00646990740740741</v>
      </c>
    </row>
    <row r="59" spans="1:9" ht="15" customHeight="1">
      <c r="A59" s="13">
        <v>55</v>
      </c>
      <c r="B59" s="29" t="s">
        <v>154</v>
      </c>
      <c r="C59" s="29" t="s">
        <v>36</v>
      </c>
      <c r="D59" s="30" t="s">
        <v>70</v>
      </c>
      <c r="E59" s="29" t="s">
        <v>75</v>
      </c>
      <c r="F59" s="31">
        <v>0.03158564814814815</v>
      </c>
      <c r="G59" s="13" t="str">
        <f t="shared" si="0"/>
        <v>4.33/km</v>
      </c>
      <c r="H59" s="14">
        <f t="shared" si="1"/>
        <v>0.007766203703703702</v>
      </c>
      <c r="I59" s="14">
        <f>F59-INDEX($F$5:$F$81,MATCH(D59,$D$5:$D$81,0))</f>
        <v>0.004548611111111111</v>
      </c>
    </row>
    <row r="60" spans="1:9" ht="15" customHeight="1">
      <c r="A60" s="13">
        <v>56</v>
      </c>
      <c r="B60" s="29" t="s">
        <v>155</v>
      </c>
      <c r="C60" s="29" t="s">
        <v>30</v>
      </c>
      <c r="D60" s="30" t="s">
        <v>93</v>
      </c>
      <c r="E60" s="29" t="s">
        <v>156</v>
      </c>
      <c r="F60" s="31">
        <v>0.031712962962962964</v>
      </c>
      <c r="G60" s="13" t="str">
        <f t="shared" si="0"/>
        <v>4.34/km</v>
      </c>
      <c r="H60" s="14">
        <f t="shared" si="1"/>
        <v>0.007893518518518518</v>
      </c>
      <c r="I60" s="14">
        <f>F60-INDEX($F$5:$F$81,MATCH(D60,$D$5:$D$81,0))</f>
        <v>0.0028587962962962968</v>
      </c>
    </row>
    <row r="61" spans="1:9" ht="15" customHeight="1">
      <c r="A61" s="13">
        <v>57</v>
      </c>
      <c r="B61" s="29" t="s">
        <v>157</v>
      </c>
      <c r="C61" s="29" t="s">
        <v>158</v>
      </c>
      <c r="D61" s="30" t="s">
        <v>123</v>
      </c>
      <c r="E61" s="32" t="s">
        <v>52</v>
      </c>
      <c r="F61" s="31">
        <v>0.032129629629629626</v>
      </c>
      <c r="G61" s="13" t="str">
        <f t="shared" si="0"/>
        <v>4.38/km</v>
      </c>
      <c r="H61" s="14">
        <f t="shared" si="1"/>
        <v>0.008310185185185181</v>
      </c>
      <c r="I61" s="14">
        <f>F61-INDEX($F$5:$F$81,MATCH(D61,$D$5:$D$81,0))</f>
        <v>0.002488425925925925</v>
      </c>
    </row>
    <row r="62" spans="1:9" ht="15" customHeight="1">
      <c r="A62" s="13">
        <v>58</v>
      </c>
      <c r="B62" s="29" t="s">
        <v>121</v>
      </c>
      <c r="C62" s="29" t="s">
        <v>37</v>
      </c>
      <c r="D62" s="30" t="s">
        <v>123</v>
      </c>
      <c r="E62" s="32" t="s">
        <v>95</v>
      </c>
      <c r="F62" s="31">
        <v>0.03226851851851852</v>
      </c>
      <c r="G62" s="13" t="str">
        <f t="shared" si="0"/>
        <v>4.39/km</v>
      </c>
      <c r="H62" s="14">
        <f t="shared" si="1"/>
        <v>0.008449074074074078</v>
      </c>
      <c r="I62" s="14">
        <f>F62-INDEX($F$5:$F$81,MATCH(D62,$D$5:$D$81,0))</f>
        <v>0.002627314814814822</v>
      </c>
    </row>
    <row r="63" spans="1:9" ht="15" customHeight="1">
      <c r="A63" s="13">
        <v>59</v>
      </c>
      <c r="B63" s="29" t="s">
        <v>159</v>
      </c>
      <c r="C63" s="29" t="s">
        <v>12</v>
      </c>
      <c r="D63" s="30" t="s">
        <v>93</v>
      </c>
      <c r="E63" s="32" t="s">
        <v>103</v>
      </c>
      <c r="F63" s="31">
        <v>0.03226851851851852</v>
      </c>
      <c r="G63" s="13" t="str">
        <f t="shared" si="0"/>
        <v>4.39/km</v>
      </c>
      <c r="H63" s="14">
        <f t="shared" si="1"/>
        <v>0.008449074074074078</v>
      </c>
      <c r="I63" s="14">
        <f>F63-INDEX($F$5:$F$81,MATCH(D63,$D$5:$D$81,0))</f>
        <v>0.003414351851851856</v>
      </c>
    </row>
    <row r="64" spans="1:9" ht="15" customHeight="1">
      <c r="A64" s="13">
        <v>60</v>
      </c>
      <c r="B64" s="29" t="s">
        <v>160</v>
      </c>
      <c r="C64" s="29" t="s">
        <v>12</v>
      </c>
      <c r="D64" s="30" t="s">
        <v>41</v>
      </c>
      <c r="E64" s="29" t="s">
        <v>161</v>
      </c>
      <c r="F64" s="31">
        <v>0.032685185185185185</v>
      </c>
      <c r="G64" s="13" t="str">
        <f t="shared" si="0"/>
        <v>4.42/km</v>
      </c>
      <c r="H64" s="14">
        <f t="shared" si="1"/>
        <v>0.00886574074074074</v>
      </c>
      <c r="I64" s="14">
        <f>F64-INDEX($F$5:$F$81,MATCH(D64,$D$5:$D$81,0))</f>
        <v>0.00886574074074074</v>
      </c>
    </row>
    <row r="65" spans="1:9" ht="15" customHeight="1">
      <c r="A65" s="13">
        <v>61</v>
      </c>
      <c r="B65" s="29" t="s">
        <v>162</v>
      </c>
      <c r="C65" s="29" t="s">
        <v>106</v>
      </c>
      <c r="D65" s="30" t="s">
        <v>64</v>
      </c>
      <c r="E65" s="29" t="s">
        <v>84</v>
      </c>
      <c r="F65" s="31">
        <v>0.0327662037037037</v>
      </c>
      <c r="G65" s="13" t="str">
        <f t="shared" si="0"/>
        <v>4.43/km</v>
      </c>
      <c r="H65" s="14">
        <f t="shared" si="1"/>
        <v>0.008946759259259255</v>
      </c>
      <c r="I65" s="14">
        <f>F65-INDEX($F$5:$F$81,MATCH(D65,$D$5:$D$81,0))</f>
        <v>0.006423611111111113</v>
      </c>
    </row>
    <row r="66" spans="1:9" ht="15" customHeight="1">
      <c r="A66" s="13">
        <v>62</v>
      </c>
      <c r="B66" s="29" t="s">
        <v>163</v>
      </c>
      <c r="C66" s="29" t="s">
        <v>22</v>
      </c>
      <c r="D66" s="30" t="s">
        <v>93</v>
      </c>
      <c r="E66" s="29" t="s">
        <v>52</v>
      </c>
      <c r="F66" s="31">
        <v>0.03357638888888889</v>
      </c>
      <c r="G66" s="13" t="str">
        <f t="shared" si="0"/>
        <v>4.50/km</v>
      </c>
      <c r="H66" s="14">
        <f t="shared" si="1"/>
        <v>0.009756944444444447</v>
      </c>
      <c r="I66" s="14">
        <f>F66-INDEX($F$5:$F$81,MATCH(D66,$D$5:$D$81,0))</f>
        <v>0.004722222222222225</v>
      </c>
    </row>
    <row r="67" spans="1:9" ht="15" customHeight="1">
      <c r="A67" s="13">
        <v>63</v>
      </c>
      <c r="B67" s="29" t="s">
        <v>25</v>
      </c>
      <c r="C67" s="29" t="s">
        <v>33</v>
      </c>
      <c r="D67" s="30" t="s">
        <v>93</v>
      </c>
      <c r="E67" s="29" t="s">
        <v>164</v>
      </c>
      <c r="F67" s="31">
        <v>0.03369212962962963</v>
      </c>
      <c r="G67" s="13" t="str">
        <f t="shared" si="0"/>
        <v>4.51/km</v>
      </c>
      <c r="H67" s="14">
        <f t="shared" si="1"/>
        <v>0.009872685185185182</v>
      </c>
      <c r="I67" s="14">
        <f>F67-INDEX($F$5:$F$81,MATCH(D67,$D$5:$D$81,0))</f>
        <v>0.004837962962962961</v>
      </c>
    </row>
    <row r="68" spans="1:9" ht="15" customHeight="1">
      <c r="A68" s="13">
        <v>64</v>
      </c>
      <c r="B68" s="29" t="s">
        <v>165</v>
      </c>
      <c r="C68" s="29" t="s">
        <v>24</v>
      </c>
      <c r="D68" s="30" t="s">
        <v>64</v>
      </c>
      <c r="E68" s="29" t="s">
        <v>166</v>
      </c>
      <c r="F68" s="31">
        <v>0.034027777777777775</v>
      </c>
      <c r="G68" s="13" t="str">
        <f t="shared" si="0"/>
        <v>4.54/km</v>
      </c>
      <c r="H68" s="14">
        <f t="shared" si="1"/>
        <v>0.01020833333333333</v>
      </c>
      <c r="I68" s="14">
        <f>F68-INDEX($F$5:$F$81,MATCH(D68,$D$5:$D$81,0))</f>
        <v>0.007685185185185187</v>
      </c>
    </row>
    <row r="69" spans="1:9" ht="15" customHeight="1">
      <c r="A69" s="13">
        <v>65</v>
      </c>
      <c r="B69" s="29" t="s">
        <v>167</v>
      </c>
      <c r="C69" s="29" t="s">
        <v>66</v>
      </c>
      <c r="D69" s="30" t="s">
        <v>41</v>
      </c>
      <c r="E69" s="29" t="s">
        <v>52</v>
      </c>
      <c r="F69" s="31">
        <v>0.03405092592592592</v>
      </c>
      <c r="G69" s="13" t="str">
        <f aca="true" t="shared" si="2" ref="G69:G76">TEXT(INT((HOUR(F69)*3600+MINUTE(F69)*60+SECOND(F69))/$I$3/60),"0")&amp;"."&amp;TEXT(MOD((HOUR(F69)*3600+MINUTE(F69)*60+SECOND(F69))/$I$3,60),"00")&amp;"/km"</f>
        <v>4.54/km</v>
      </c>
      <c r="H69" s="14">
        <f aca="true" t="shared" si="3" ref="H69:H76">F69-$F$5</f>
        <v>0.010231481481481477</v>
      </c>
      <c r="I69" s="14">
        <f>F69-INDEX($F$5:$F$81,MATCH(D69,$D$5:$D$81,0))</f>
        <v>0.010231481481481477</v>
      </c>
    </row>
    <row r="70" spans="1:9" ht="15" customHeight="1">
      <c r="A70" s="13">
        <v>66</v>
      </c>
      <c r="B70" s="29" t="s">
        <v>167</v>
      </c>
      <c r="C70" s="29" t="s">
        <v>168</v>
      </c>
      <c r="D70" s="30" t="s">
        <v>93</v>
      </c>
      <c r="E70" s="29" t="s">
        <v>84</v>
      </c>
      <c r="F70" s="31">
        <v>0.03428240740740741</v>
      </c>
      <c r="G70" s="13" t="str">
        <f t="shared" si="2"/>
        <v>4.56/km</v>
      </c>
      <c r="H70" s="14">
        <f t="shared" si="3"/>
        <v>0.010462962962962962</v>
      </c>
      <c r="I70" s="14">
        <f>F70-INDEX($F$5:$F$81,MATCH(D70,$D$5:$D$81,0))</f>
        <v>0.00542824074074074</v>
      </c>
    </row>
    <row r="71" spans="1:9" ht="15" customHeight="1">
      <c r="A71" s="13">
        <v>67</v>
      </c>
      <c r="B71" s="29" t="s">
        <v>169</v>
      </c>
      <c r="C71" s="29" t="s">
        <v>170</v>
      </c>
      <c r="D71" s="30" t="s">
        <v>171</v>
      </c>
      <c r="E71" s="29" t="s">
        <v>52</v>
      </c>
      <c r="F71" s="31">
        <v>0.03474537037037037</v>
      </c>
      <c r="G71" s="13" t="str">
        <f t="shared" si="2"/>
        <v>5.00/km</v>
      </c>
      <c r="H71" s="14">
        <f t="shared" si="3"/>
        <v>0.010925925925925926</v>
      </c>
      <c r="I71" s="14">
        <f>F71-INDEX($F$5:$F$81,MATCH(D71,$D$5:$D$81,0))</f>
        <v>0</v>
      </c>
    </row>
    <row r="72" spans="1:9" ht="15" customHeight="1">
      <c r="A72" s="13">
        <v>68</v>
      </c>
      <c r="B72" s="29" t="s">
        <v>172</v>
      </c>
      <c r="C72" s="29" t="s">
        <v>27</v>
      </c>
      <c r="D72" s="30" t="s">
        <v>64</v>
      </c>
      <c r="E72" s="29" t="s">
        <v>52</v>
      </c>
      <c r="F72" s="31">
        <v>0.03517361111111111</v>
      </c>
      <c r="G72" s="13" t="str">
        <f t="shared" si="2"/>
        <v>5.04/km</v>
      </c>
      <c r="H72" s="14">
        <f t="shared" si="3"/>
        <v>0.011354166666666662</v>
      </c>
      <c r="I72" s="14">
        <f>F72-INDEX($F$5:$F$81,MATCH(D72,$D$5:$D$81,0))</f>
        <v>0.00883101851851852</v>
      </c>
    </row>
    <row r="73" spans="1:9" ht="15" customHeight="1">
      <c r="A73" s="13">
        <v>69</v>
      </c>
      <c r="B73" s="29" t="s">
        <v>173</v>
      </c>
      <c r="C73" s="29" t="s">
        <v>24</v>
      </c>
      <c r="D73" s="30" t="s">
        <v>93</v>
      </c>
      <c r="E73" s="29" t="s">
        <v>161</v>
      </c>
      <c r="F73" s="31">
        <v>0.03585648148148148</v>
      </c>
      <c r="G73" s="13" t="str">
        <f t="shared" si="2"/>
        <v>5.10/km</v>
      </c>
      <c r="H73" s="14">
        <f t="shared" si="3"/>
        <v>0.012037037037037037</v>
      </c>
      <c r="I73" s="14">
        <f>F73-INDEX($F$5:$F$81,MATCH(D73,$D$5:$D$81,0))</f>
        <v>0.007002314814814815</v>
      </c>
    </row>
    <row r="74" spans="1:9" ht="15" customHeight="1">
      <c r="A74" s="13">
        <v>70</v>
      </c>
      <c r="B74" s="29" t="s">
        <v>174</v>
      </c>
      <c r="C74" s="29" t="s">
        <v>175</v>
      </c>
      <c r="D74" s="30" t="s">
        <v>148</v>
      </c>
      <c r="E74" s="29" t="s">
        <v>156</v>
      </c>
      <c r="F74" s="31">
        <v>0.03597222222222222</v>
      </c>
      <c r="G74" s="13" t="str">
        <f t="shared" si="2"/>
        <v>5.11/km</v>
      </c>
      <c r="H74" s="14">
        <f t="shared" si="3"/>
        <v>0.012152777777777773</v>
      </c>
      <c r="I74" s="14">
        <f>F74-INDEX($F$5:$F$81,MATCH(D74,$D$5:$D$81,0))</f>
        <v>0.004606481481481475</v>
      </c>
    </row>
    <row r="75" spans="1:9" ht="15" customHeight="1">
      <c r="A75" s="13">
        <v>71</v>
      </c>
      <c r="B75" s="29" t="s">
        <v>176</v>
      </c>
      <c r="C75" s="29" t="s">
        <v>177</v>
      </c>
      <c r="D75" s="30" t="s">
        <v>113</v>
      </c>
      <c r="E75" s="29" t="s">
        <v>166</v>
      </c>
      <c r="F75" s="31">
        <v>0.03679398148148148</v>
      </c>
      <c r="G75" s="13" t="str">
        <f t="shared" si="2"/>
        <v>5.18/km</v>
      </c>
      <c r="H75" s="14">
        <f t="shared" si="3"/>
        <v>0.012974537037037038</v>
      </c>
      <c r="I75" s="14">
        <f>F75-INDEX($F$5:$F$81,MATCH(D75,$D$5:$D$81,0))</f>
        <v>0.007372685185185187</v>
      </c>
    </row>
    <row r="76" spans="1:9" ht="15" customHeight="1">
      <c r="A76" s="16">
        <v>72</v>
      </c>
      <c r="B76" s="33" t="s">
        <v>178</v>
      </c>
      <c r="C76" s="33" t="s">
        <v>179</v>
      </c>
      <c r="D76" s="34" t="s">
        <v>139</v>
      </c>
      <c r="E76" s="33" t="s">
        <v>52</v>
      </c>
      <c r="F76" s="35">
        <v>0.03679398148148148</v>
      </c>
      <c r="G76" s="16" t="str">
        <f t="shared" si="2"/>
        <v>5.18/km</v>
      </c>
      <c r="H76" s="17">
        <f t="shared" si="3"/>
        <v>0.012974537037037038</v>
      </c>
      <c r="I76" s="17">
        <f>F76-INDEX($F$5:$F$81,MATCH(D76,$D$5:$D$81,0))</f>
        <v>0.0062384259259259285</v>
      </c>
    </row>
  </sheetData>
  <autoFilter ref="A4:I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H12" sqref="H12: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Il 10.000 Novembrino</v>
      </c>
      <c r="B1" s="24"/>
      <c r="C1" s="24"/>
    </row>
    <row r="2" spans="1:3" ht="42" customHeight="1">
      <c r="A2" s="25" t="str">
        <f>Individuale!A3&amp;" km. "&amp;Individuale!I3</f>
        <v>Roma (RM) Italia - Domenica 25/11/2012 km. 10</v>
      </c>
      <c r="B2" s="25"/>
      <c r="C2" s="25"/>
    </row>
    <row r="3" spans="1:3" ht="24.75" customHeight="1">
      <c r="A3" s="18" t="s">
        <v>3</v>
      </c>
      <c r="B3" s="19" t="s">
        <v>7</v>
      </c>
      <c r="C3" s="19" t="s">
        <v>0</v>
      </c>
    </row>
    <row r="4" spans="1:3" ht="15" customHeight="1">
      <c r="A4" s="10">
        <v>1</v>
      </c>
      <c r="B4" s="36" t="s">
        <v>52</v>
      </c>
      <c r="C4" s="39">
        <v>16</v>
      </c>
    </row>
    <row r="5" spans="1:3" ht="15" customHeight="1">
      <c r="A5" s="13">
        <v>2</v>
      </c>
      <c r="B5" s="37" t="s">
        <v>84</v>
      </c>
      <c r="C5" s="40">
        <v>4</v>
      </c>
    </row>
    <row r="6" spans="1:3" ht="15" customHeight="1">
      <c r="A6" s="13">
        <v>3</v>
      </c>
      <c r="B6" s="37" t="s">
        <v>62</v>
      </c>
      <c r="C6" s="40">
        <v>4</v>
      </c>
    </row>
    <row r="7" spans="1:3" ht="15" customHeight="1">
      <c r="A7" s="13">
        <v>4</v>
      </c>
      <c r="B7" s="37" t="s">
        <v>103</v>
      </c>
      <c r="C7" s="40">
        <v>4</v>
      </c>
    </row>
    <row r="8" spans="1:3" ht="15" customHeight="1">
      <c r="A8" s="13">
        <v>5</v>
      </c>
      <c r="B8" s="37" t="s">
        <v>100</v>
      </c>
      <c r="C8" s="40">
        <v>3</v>
      </c>
    </row>
    <row r="9" spans="1:3" ht="15" customHeight="1">
      <c r="A9" s="13">
        <v>6</v>
      </c>
      <c r="B9" s="37" t="s">
        <v>54</v>
      </c>
      <c r="C9" s="40">
        <v>3</v>
      </c>
    </row>
    <row r="10" spans="1:3" ht="15" customHeight="1">
      <c r="A10" s="13">
        <v>7</v>
      </c>
      <c r="B10" s="37" t="s">
        <v>95</v>
      </c>
      <c r="C10" s="40">
        <v>3</v>
      </c>
    </row>
    <row r="11" spans="1:3" ht="15" customHeight="1">
      <c r="A11" s="13">
        <v>8</v>
      </c>
      <c r="B11" s="37" t="s">
        <v>161</v>
      </c>
      <c r="C11" s="40">
        <v>3</v>
      </c>
    </row>
    <row r="12" spans="1:3" ht="15" customHeight="1">
      <c r="A12" s="13">
        <v>9</v>
      </c>
      <c r="B12" s="37" t="s">
        <v>75</v>
      </c>
      <c r="C12" s="40">
        <v>3</v>
      </c>
    </row>
    <row r="13" spans="1:3" ht="15" customHeight="1">
      <c r="A13" s="13">
        <v>10</v>
      </c>
      <c r="B13" s="37" t="s">
        <v>156</v>
      </c>
      <c r="C13" s="40">
        <v>2</v>
      </c>
    </row>
    <row r="14" spans="1:3" ht="15" customHeight="1">
      <c r="A14" s="13">
        <v>11</v>
      </c>
      <c r="B14" s="37" t="s">
        <v>73</v>
      </c>
      <c r="C14" s="40">
        <v>2</v>
      </c>
    </row>
    <row r="15" spans="1:3" ht="15" customHeight="1">
      <c r="A15" s="13">
        <v>12</v>
      </c>
      <c r="B15" s="37" t="s">
        <v>42</v>
      </c>
      <c r="C15" s="40">
        <v>2</v>
      </c>
    </row>
    <row r="16" spans="1:3" ht="15" customHeight="1">
      <c r="A16" s="13">
        <v>13</v>
      </c>
      <c r="B16" s="37" t="s">
        <v>90</v>
      </c>
      <c r="C16" s="40">
        <v>2</v>
      </c>
    </row>
    <row r="17" spans="1:3" ht="15" customHeight="1">
      <c r="A17" s="13">
        <v>14</v>
      </c>
      <c r="B17" s="37" t="s">
        <v>166</v>
      </c>
      <c r="C17" s="40">
        <v>2</v>
      </c>
    </row>
    <row r="18" spans="1:3" ht="15" customHeight="1">
      <c r="A18" s="13">
        <v>15</v>
      </c>
      <c r="B18" s="37" t="s">
        <v>71</v>
      </c>
      <c r="C18" s="40">
        <v>2</v>
      </c>
    </row>
    <row r="19" spans="1:3" ht="15" customHeight="1">
      <c r="A19" s="13">
        <v>16</v>
      </c>
      <c r="B19" s="37" t="s">
        <v>111</v>
      </c>
      <c r="C19" s="40">
        <v>1</v>
      </c>
    </row>
    <row r="20" spans="1:3" ht="15" customHeight="1">
      <c r="A20" s="13">
        <v>17</v>
      </c>
      <c r="B20" s="37" t="s">
        <v>60</v>
      </c>
      <c r="C20" s="40">
        <v>1</v>
      </c>
    </row>
    <row r="21" spans="1:3" ht="15" customHeight="1">
      <c r="A21" s="13">
        <v>18</v>
      </c>
      <c r="B21" s="37" t="s">
        <v>79</v>
      </c>
      <c r="C21" s="40">
        <v>1</v>
      </c>
    </row>
    <row r="22" spans="1:3" ht="15" customHeight="1">
      <c r="A22" s="13">
        <v>19</v>
      </c>
      <c r="B22" s="37" t="s">
        <v>144</v>
      </c>
      <c r="C22" s="40">
        <v>1</v>
      </c>
    </row>
    <row r="23" spans="1:3" ht="15" customHeight="1">
      <c r="A23" s="13">
        <v>20</v>
      </c>
      <c r="B23" s="37" t="s">
        <v>136</v>
      </c>
      <c r="C23" s="40">
        <v>1</v>
      </c>
    </row>
    <row r="24" spans="1:3" ht="15" customHeight="1">
      <c r="A24" s="13">
        <v>21</v>
      </c>
      <c r="B24" s="37" t="s">
        <v>140</v>
      </c>
      <c r="C24" s="40">
        <v>1</v>
      </c>
    </row>
    <row r="25" spans="1:3" ht="15" customHeight="1">
      <c r="A25" s="13">
        <v>22</v>
      </c>
      <c r="B25" s="37" t="s">
        <v>82</v>
      </c>
      <c r="C25" s="40">
        <v>1</v>
      </c>
    </row>
    <row r="26" spans="1:3" ht="15" customHeight="1">
      <c r="A26" s="13">
        <v>23</v>
      </c>
      <c r="B26" s="37" t="s">
        <v>150</v>
      </c>
      <c r="C26" s="40">
        <v>1</v>
      </c>
    </row>
    <row r="27" spans="1:3" ht="15" customHeight="1">
      <c r="A27" s="13">
        <v>24</v>
      </c>
      <c r="B27" s="37" t="s">
        <v>117</v>
      </c>
      <c r="C27" s="40">
        <v>1</v>
      </c>
    </row>
    <row r="28" spans="1:3" ht="15" customHeight="1">
      <c r="A28" s="13">
        <v>25</v>
      </c>
      <c r="B28" s="37" t="s">
        <v>164</v>
      </c>
      <c r="C28" s="40">
        <v>1</v>
      </c>
    </row>
    <row r="29" spans="1:3" ht="15" customHeight="1">
      <c r="A29" s="13">
        <v>26</v>
      </c>
      <c r="B29" s="37" t="s">
        <v>14</v>
      </c>
      <c r="C29" s="40">
        <v>1</v>
      </c>
    </row>
    <row r="30" spans="1:3" ht="15" customHeight="1">
      <c r="A30" s="13">
        <v>27</v>
      </c>
      <c r="B30" s="37" t="s">
        <v>153</v>
      </c>
      <c r="C30" s="40">
        <v>1</v>
      </c>
    </row>
    <row r="31" spans="1:3" ht="15" customHeight="1">
      <c r="A31" s="13">
        <v>28</v>
      </c>
      <c r="B31" s="37" t="s">
        <v>46</v>
      </c>
      <c r="C31" s="40">
        <v>1</v>
      </c>
    </row>
    <row r="32" spans="1:3" ht="15" customHeight="1">
      <c r="A32" s="13">
        <v>29</v>
      </c>
      <c r="B32" s="37" t="s">
        <v>56</v>
      </c>
      <c r="C32" s="40">
        <v>1</v>
      </c>
    </row>
    <row r="33" spans="1:3" ht="15" customHeight="1">
      <c r="A33" s="13">
        <v>30</v>
      </c>
      <c r="B33" s="37" t="s">
        <v>126</v>
      </c>
      <c r="C33" s="40">
        <v>1</v>
      </c>
    </row>
    <row r="34" spans="1:3" ht="15" customHeight="1">
      <c r="A34" s="13">
        <v>31</v>
      </c>
      <c r="B34" s="37" t="s">
        <v>48</v>
      </c>
      <c r="C34" s="40">
        <v>1</v>
      </c>
    </row>
    <row r="35" spans="1:3" ht="15" customHeight="1">
      <c r="A35" s="16">
        <v>32</v>
      </c>
      <c r="B35" s="38" t="s">
        <v>67</v>
      </c>
      <c r="C35" s="41">
        <v>1</v>
      </c>
    </row>
    <row r="36" spans="1:3" ht="12.75">
      <c r="A36" s="20"/>
      <c r="B36" s="20"/>
      <c r="C36" s="20">
        <f>SUM(C4:C35)</f>
        <v>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2012-11-28T11:43:12Z</dcterms:modified>
  <cp:category/>
  <cp:version/>
  <cp:contentType/>
  <cp:contentStatus/>
</cp:coreProperties>
</file>