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'Individuale'!$A$4:$I$89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<sst xmlns="http://schemas.openxmlformats.org/spreadsheetml/2006/main" count="379" uniqueCount="185">
  <si>
    <t>FELICI</t>
  </si>
  <si>
    <t>TOSTI</t>
  </si>
  <si>
    <t>PATRIZIA</t>
  </si>
  <si>
    <t>RONDELLI</t>
  </si>
  <si>
    <t>PETRICCA</t>
  </si>
  <si>
    <t>VILLACORTA PAIMA</t>
  </si>
  <si>
    <t>VERONICA</t>
  </si>
  <si>
    <t>KATIA</t>
  </si>
  <si>
    <t>BENTIVOGLIO</t>
  </si>
  <si>
    <t>D'AMORE</t>
  </si>
  <si>
    <t>Iscritti</t>
  </si>
  <si>
    <t>MAMMANCO</t>
  </si>
  <si>
    <t>CM</t>
  </si>
  <si>
    <t>ATL. MONTEFIASCONE</t>
  </si>
  <si>
    <t>PALLOTTA</t>
  </si>
  <si>
    <t>BOLSENA FORUM</t>
  </si>
  <si>
    <t>ASD CP MONTI DELLA TOLFA</t>
  </si>
  <si>
    <t>CIOCCOLINI</t>
  </si>
  <si>
    <t>ZONA OLIMPICA</t>
  </si>
  <si>
    <t>RENZI</t>
  </si>
  <si>
    <t>MARSILIO</t>
  </si>
  <si>
    <t>BM</t>
  </si>
  <si>
    <t>POL. MONTALTO</t>
  </si>
  <si>
    <t>GUITARRINI</t>
  </si>
  <si>
    <t>LIBERI PODISTI</t>
  </si>
  <si>
    <t>RUGGERI</t>
  </si>
  <si>
    <t>LIB. ORVIETO</t>
  </si>
  <si>
    <t>PEZZATO</t>
  </si>
  <si>
    <t>DM</t>
  </si>
  <si>
    <t>DADDARO</t>
  </si>
  <si>
    <t>AM</t>
  </si>
  <si>
    <t>FREZZOTTI</t>
  </si>
  <si>
    <t>PODISTICA MYRIACHE</t>
  </si>
  <si>
    <t>SCARPONI</t>
  </si>
  <si>
    <t>BERNINI</t>
  </si>
  <si>
    <t>CORIGLIANO</t>
  </si>
  <si>
    <t>AMICI DELLA PINETA</t>
  </si>
  <si>
    <t>LORIS</t>
  </si>
  <si>
    <t>LIBERTAS ORVIETO</t>
  </si>
  <si>
    <t>ANNA BABY</t>
  </si>
  <si>
    <t>MINUTO</t>
  </si>
  <si>
    <t>ATLETICA DI MARCO</t>
  </si>
  <si>
    <t>GSD K42 ROMA</t>
  </si>
  <si>
    <t>BELLITTO</t>
  </si>
  <si>
    <t>AF</t>
  </si>
  <si>
    <t>DIMITRI</t>
  </si>
  <si>
    <t>ASCIUTTI</t>
  </si>
  <si>
    <t>AS. ATLET. ORTE</t>
  </si>
  <si>
    <t>PAOLOCCI</t>
  </si>
  <si>
    <t>TASSELLI</t>
  </si>
  <si>
    <t>BF</t>
  </si>
  <si>
    <t>BRUNOTTI</t>
  </si>
  <si>
    <t>CIANTI</t>
  </si>
  <si>
    <t>MASTROFRANCESCO</t>
  </si>
  <si>
    <t>EM</t>
  </si>
  <si>
    <t>ASD OLIMPIQUE MONT.</t>
  </si>
  <si>
    <t>ATLETICA 90 TARQUINIA</t>
  </si>
  <si>
    <t>POGGIANI</t>
  </si>
  <si>
    <t>TASCHINI</t>
  </si>
  <si>
    <t>POSSANZA</t>
  </si>
  <si>
    <t>BURLA</t>
  </si>
  <si>
    <t>DEVIS</t>
  </si>
  <si>
    <t>DELLE MONACHE</t>
  </si>
  <si>
    <t>NELLO</t>
  </si>
  <si>
    <t>CROCICCHIA</t>
  </si>
  <si>
    <t>MANCINELLI DEGLI ESPOSTI</t>
  </si>
  <si>
    <t>GENOVA</t>
  </si>
  <si>
    <t>FRIGGI</t>
  </si>
  <si>
    <t>ACHILLI</t>
  </si>
  <si>
    <t>ATLETICA CIMINA</t>
  </si>
  <si>
    <t>TENTI</t>
  </si>
  <si>
    <t>FM</t>
  </si>
  <si>
    <t>GIANLORENZO</t>
  </si>
  <si>
    <t>NUZZI</t>
  </si>
  <si>
    <t>ORRU'</t>
  </si>
  <si>
    <t>CRIACESI</t>
  </si>
  <si>
    <t>MORENO</t>
  </si>
  <si>
    <t>COZZOLINO</t>
  </si>
  <si>
    <t>MIGLIORINI</t>
  </si>
  <si>
    <t>VILMA</t>
  </si>
  <si>
    <t>CF</t>
  </si>
  <si>
    <t>DELLA MORTE</t>
  </si>
  <si>
    <t>CRISTOFORI</t>
  </si>
  <si>
    <t>TUSCANIA ETRUR.</t>
  </si>
  <si>
    <t>BONFIGLI</t>
  </si>
  <si>
    <t>BANCARI ROMANI</t>
  </si>
  <si>
    <t>MORDECCHI</t>
  </si>
  <si>
    <t>RAMELLA</t>
  </si>
  <si>
    <t>ETTORE</t>
  </si>
  <si>
    <t>ALESSANDRI</t>
  </si>
  <si>
    <t>CRISTOFARI</t>
  </si>
  <si>
    <t>NICOLETTA</t>
  </si>
  <si>
    <t>GIOACCHINI</t>
  </si>
  <si>
    <t>MAGLIE</t>
  </si>
  <si>
    <t>MACCHIONI</t>
  </si>
  <si>
    <t>LAMA</t>
  </si>
  <si>
    <t>AMAT. VILLA PANF.</t>
  </si>
  <si>
    <t>PIZZ. IL PODISTA</t>
  </si>
  <si>
    <t>BUONFANTE</t>
  </si>
  <si>
    <t>SECONDI</t>
  </si>
  <si>
    <t>NOBILI</t>
  </si>
  <si>
    <t>MANGANO</t>
  </si>
  <si>
    <t>CAT SPORT</t>
  </si>
  <si>
    <t>PAPALI</t>
  </si>
  <si>
    <t>GIAMMARIOLI</t>
  </si>
  <si>
    <t>DURI</t>
  </si>
  <si>
    <t>MARRAS</t>
  </si>
  <si>
    <t>BRACHINO</t>
  </si>
  <si>
    <t>IACOBAZZI</t>
  </si>
  <si>
    <t>BURCHIANI</t>
  </si>
  <si>
    <t>S.Angelo Roccalvecce (VT) Italia - Sabato 02/06/2012</t>
  </si>
  <si>
    <t>Trail delle cerase</t>
  </si>
  <si>
    <t>2ª edizione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</si>
  <si>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</si>
  <si>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</si>
  <si>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</si>
  <si>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</si>
  <si>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</si>
  <si>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</si>
  <si>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</si>
  <si>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</si>
  <si>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</si>
  <si>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</si>
  <si>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</si>
  <si>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</si>
  <si>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PIETRO</t>
  </si>
  <si>
    <t>SIMONE</t>
  </si>
  <si>
    <t>FABIO</t>
  </si>
  <si>
    <t>FABRIZIO</t>
  </si>
  <si>
    <t>ANDREA</t>
  </si>
  <si>
    <t>GIULIO</t>
  </si>
  <si>
    <t>ALESSANDRO</t>
  </si>
  <si>
    <t>CARLO</t>
  </si>
  <si>
    <t>MARCO</t>
  </si>
  <si>
    <t>ANGELO</t>
  </si>
  <si>
    <t>FRANCESCO</t>
  </si>
  <si>
    <t>STEFANO</t>
  </si>
  <si>
    <t>GIAMPAOLO</t>
  </si>
  <si>
    <t>MAURO</t>
  </si>
  <si>
    <t>ROBERTO</t>
  </si>
  <si>
    <t>FRANCO</t>
  </si>
  <si>
    <t>MASSIMO</t>
  </si>
  <si>
    <t>MAURIZIO</t>
  </si>
  <si>
    <t>LAURENTI</t>
  </si>
  <si>
    <t>MARIO</t>
  </si>
  <si>
    <t>ANTONINO</t>
  </si>
  <si>
    <t>RENZO</t>
  </si>
  <si>
    <t>MASSIMILIANO</t>
  </si>
  <si>
    <t>DANIELE</t>
  </si>
  <si>
    <t>PAOLO</t>
  </si>
  <si>
    <t>LUIGI</t>
  </si>
  <si>
    <t>GIOVANNI</t>
  </si>
  <si>
    <t>ANTONELLA</t>
  </si>
  <si>
    <t>GINO</t>
  </si>
  <si>
    <t>DE ANGELIS</t>
  </si>
  <si>
    <t>ALESSIO</t>
  </si>
  <si>
    <t>ANTONIO</t>
  </si>
  <si>
    <t>SIMONA</t>
  </si>
  <si>
    <t>INDIVIDUALE</t>
  </si>
  <si>
    <t>ENZO</t>
  </si>
  <si>
    <t>ENRICO</t>
  </si>
  <si>
    <t>FIORI</t>
  </si>
  <si>
    <t>GABRIELE</t>
  </si>
  <si>
    <t>ROSSI</t>
  </si>
  <si>
    <t>SALOMONE</t>
  </si>
  <si>
    <t>ERCOLANI</t>
  </si>
  <si>
    <t>UISP ROMA</t>
  </si>
  <si>
    <t>FILIPPO</t>
  </si>
  <si>
    <t>FERRARI</t>
  </si>
  <si>
    <t>DE LUCA</t>
  </si>
  <si>
    <t>ANTONELLO</t>
  </si>
  <si>
    <t>MARINO</t>
  </si>
  <si>
    <t>BATTAGLINI</t>
  </si>
  <si>
    <t>RICCI</t>
  </si>
  <si>
    <t>DAVID</t>
  </si>
  <si>
    <t>USAI</t>
  </si>
  <si>
    <t>CECCHETTI</t>
  </si>
  <si>
    <t>DELLA ROCCA</t>
  </si>
  <si>
    <t>BARBARA</t>
  </si>
  <si>
    <t>PAOLA</t>
  </si>
  <si>
    <t>MONICA</t>
  </si>
  <si>
    <t>FLAVIANO</t>
  </si>
  <si>
    <t>EMANUELA</t>
  </si>
  <si>
    <t>ESPOSITO</t>
  </si>
  <si>
    <t>ARENA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</si>
</sst>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17" applyFont="1" applyFill="1" applyBorder="1" applyAlignment="1">
      <alignment horizontal="left" vertical="center"/>
      <protection/>
    </xf>
    <xf numFmtId="0" fontId="7" fillId="0" borderId="3" xfId="17" applyFont="1" applyFill="1" applyBorder="1" applyAlignment="1">
      <alignment horizontal="center" vertical="center"/>
      <protection/>
    </xf>
    <xf numFmtId="0" fontId="7" fillId="0" borderId="4" xfId="17" applyFont="1" applyFill="1" applyBorder="1" applyAlignment="1">
      <alignment horizontal="left" vertical="center"/>
      <protection/>
    </xf>
    <xf numFmtId="0" fontId="7" fillId="0" borderId="4" xfId="17" applyFont="1" applyFill="1" applyBorder="1" applyAlignment="1">
      <alignment horizontal="center" vertical="center"/>
      <protection/>
    </xf>
    <xf numFmtId="0" fontId="7" fillId="0" borderId="5" xfId="17" applyFont="1" applyFill="1" applyBorder="1" applyAlignment="1">
      <alignment horizontal="left" vertical="center"/>
      <protection/>
    </xf>
    <xf numFmtId="0" fontId="7" fillId="0" borderId="5" xfId="17" applyFont="1" applyFill="1" applyBorder="1" applyAlignment="1">
      <alignment horizontal="center" vertical="center"/>
      <protection/>
    </xf>
    <xf numFmtId="21" fontId="7" fillId="0" borderId="3" xfId="17" applyNumberFormat="1" applyFont="1" applyFill="1" applyBorder="1" applyAlignment="1">
      <alignment horizontal="center" vertical="center"/>
      <protection/>
    </xf>
    <xf numFmtId="21" fontId="7" fillId="0" borderId="4" xfId="17" applyNumberFormat="1" applyFont="1" applyFill="1" applyBorder="1" applyAlignment="1">
      <alignment horizontal="center" vertical="center"/>
      <protection/>
    </xf>
    <xf numFmtId="21" fontId="7" fillId="0" borderId="5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111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112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110</v>
      </c>
      <c r="B3" s="29"/>
      <c r="C3" s="29"/>
      <c r="D3" s="29"/>
      <c r="E3" s="29"/>
      <c r="F3" s="29"/>
      <c r="G3" s="29"/>
      <c r="H3" s="3" t="s">
        <v>113</v>
      </c>
      <c r="I3" s="4">
        <v>13</v>
      </c>
    </row>
    <row r="4" spans="1:9" ht="37.5" customHeight="1">
      <c r="A4" s="5" t="s">
        <v>114</v>
      </c>
      <c r="B4" s="6" t="s">
        <v>115</v>
      </c>
      <c r="C4" s="7" t="s">
        <v>116</v>
      </c>
      <c r="D4" s="7" t="s">
        <v>117</v>
      </c>
      <c r="E4" s="8" t="s">
        <v>118</v>
      </c>
      <c r="F4" s="7" t="s">
        <v>119</v>
      </c>
      <c r="G4" s="7" t="s">
        <v>120</v>
      </c>
      <c r="H4" s="9" t="s">
        <v>121</v>
      </c>
      <c r="I4" s="9" t="s">
        <v>122</v>
      </c>
    </row>
    <row r="5" spans="1:9" s="13" customFormat="1" ht="15" customHeight="1">
      <c r="A5" s="10">
        <v>1</v>
      </c>
      <c r="B5" s="32" t="s">
        <v>11</v>
      </c>
      <c r="C5" s="32" t="s">
        <v>174</v>
      </c>
      <c r="D5" s="33" t="s">
        <v>12</v>
      </c>
      <c r="E5" s="32" t="s">
        <v>13</v>
      </c>
      <c r="F5" s="38">
        <v>0.035046296296059154</v>
      </c>
      <c r="G5" s="10" t="str">
        <f aca="true" t="shared" si="0" ref="G5:G68">TEXT(INT((HOUR(F5)*3600+MINUTE(F5)*60+SECOND(F5))/$I$3/60),"0")&amp;"."&amp;TEXT(MOD((HOUR(F5)*3600+MINUTE(F5)*60+SECOND(F5))/$I$3,60),"00")&amp;"/km"</f>
        <v>3.53/km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4" t="s">
        <v>14</v>
      </c>
      <c r="C6" s="34" t="s">
        <v>170</v>
      </c>
      <c r="D6" s="35" t="s">
        <v>12</v>
      </c>
      <c r="E6" s="34" t="s">
        <v>15</v>
      </c>
      <c r="F6" s="39">
        <v>0.035254629627161194</v>
      </c>
      <c r="G6" s="14" t="str">
        <f t="shared" si="0"/>
        <v>3.54/km</v>
      </c>
      <c r="H6" s="16">
        <f t="shared" si="1"/>
        <v>0.00020833333110203966</v>
      </c>
      <c r="I6" s="16">
        <f>F6-INDEX($F$5:$F$188,MATCH(D6,$D$5:$D$188,0))</f>
        <v>0.00020833333110203966</v>
      </c>
    </row>
    <row r="7" spans="1:9" s="13" customFormat="1" ht="15" customHeight="1">
      <c r="A7" s="14">
        <v>3</v>
      </c>
      <c r="B7" s="34" t="s">
        <v>8</v>
      </c>
      <c r="C7" s="34" t="s">
        <v>159</v>
      </c>
      <c r="D7" s="35" t="s">
        <v>12</v>
      </c>
      <c r="E7" s="34" t="s">
        <v>16</v>
      </c>
      <c r="F7" s="39">
        <v>0.03679398148233304</v>
      </c>
      <c r="G7" s="14" t="str">
        <f t="shared" si="0"/>
        <v>4.05/km</v>
      </c>
      <c r="H7" s="16">
        <f t="shared" si="1"/>
        <v>0.001747685186273884</v>
      </c>
      <c r="I7" s="16">
        <f>F7-INDEX($F$5:$F$188,MATCH(D7,$D$5:$D$188,0))</f>
        <v>0.001747685186273884</v>
      </c>
    </row>
    <row r="8" spans="1:9" s="13" customFormat="1" ht="15" customHeight="1">
      <c r="A8" s="14">
        <v>4</v>
      </c>
      <c r="B8" s="34" t="s">
        <v>17</v>
      </c>
      <c r="C8" s="34" t="s">
        <v>123</v>
      </c>
      <c r="D8" s="35" t="s">
        <v>12</v>
      </c>
      <c r="E8" s="34" t="s">
        <v>18</v>
      </c>
      <c r="F8" s="39">
        <v>0.03806712962978054</v>
      </c>
      <c r="G8" s="14" t="str">
        <f t="shared" si="0"/>
        <v>4.13/km</v>
      </c>
      <c r="H8" s="16">
        <f t="shared" si="1"/>
        <v>0.0030208333337213844</v>
      </c>
      <c r="I8" s="16">
        <f>F8-INDEX($F$5:$F$188,MATCH(D8,$D$5:$D$188,0))</f>
        <v>0.0030208333337213844</v>
      </c>
    </row>
    <row r="9" spans="1:9" s="13" customFormat="1" ht="15" customHeight="1">
      <c r="A9" s="14">
        <v>5</v>
      </c>
      <c r="B9" s="34" t="s">
        <v>19</v>
      </c>
      <c r="C9" s="34" t="s">
        <v>20</v>
      </c>
      <c r="D9" s="35" t="s">
        <v>21</v>
      </c>
      <c r="E9" s="34" t="s">
        <v>22</v>
      </c>
      <c r="F9" s="39">
        <v>0.03846064814570127</v>
      </c>
      <c r="G9" s="14" t="str">
        <f t="shared" si="0"/>
        <v>4.16/km</v>
      </c>
      <c r="H9" s="16">
        <f t="shared" si="1"/>
        <v>0.0034143518496421166</v>
      </c>
      <c r="I9" s="16">
        <f>F9-INDEX($F$5:$F$188,MATCH(D9,$D$5:$D$188,0))</f>
        <v>0</v>
      </c>
    </row>
    <row r="10" spans="1:9" s="13" customFormat="1" ht="15" customHeight="1">
      <c r="A10" s="14">
        <v>6</v>
      </c>
      <c r="B10" s="34" t="s">
        <v>23</v>
      </c>
      <c r="C10" s="34" t="s">
        <v>155</v>
      </c>
      <c r="D10" s="35" t="s">
        <v>12</v>
      </c>
      <c r="E10" s="34" t="s">
        <v>24</v>
      </c>
      <c r="F10" s="39">
        <v>0.03945601851592073</v>
      </c>
      <c r="G10" s="14" t="str">
        <f t="shared" si="0"/>
        <v>4.22/km</v>
      </c>
      <c r="H10" s="16">
        <f t="shared" si="1"/>
        <v>0.004409722219861578</v>
      </c>
      <c r="I10" s="16">
        <f>F10-INDEX($F$5:$F$188,MATCH(D10,$D$5:$D$188,0))</f>
        <v>0.004409722219861578</v>
      </c>
    </row>
    <row r="11" spans="1:9" s="13" customFormat="1" ht="15" customHeight="1">
      <c r="A11" s="14">
        <v>7</v>
      </c>
      <c r="B11" s="34" t="s">
        <v>25</v>
      </c>
      <c r="C11" s="34" t="s">
        <v>151</v>
      </c>
      <c r="D11" s="35" t="s">
        <v>12</v>
      </c>
      <c r="E11" s="34" t="s">
        <v>26</v>
      </c>
      <c r="F11" s="39">
        <v>0.03954861110833008</v>
      </c>
      <c r="G11" s="14" t="str">
        <f t="shared" si="0"/>
        <v>4.23/km</v>
      </c>
      <c r="H11" s="16">
        <f t="shared" si="1"/>
        <v>0.0045023148122709244</v>
      </c>
      <c r="I11" s="16">
        <f>F11-INDEX($F$5:$F$188,MATCH(D11,$D$5:$D$188,0))</f>
        <v>0.0045023148122709244</v>
      </c>
    </row>
    <row r="12" spans="1:9" s="13" customFormat="1" ht="15" customHeight="1">
      <c r="A12" s="14">
        <v>8</v>
      </c>
      <c r="B12" s="34" t="s">
        <v>27</v>
      </c>
      <c r="C12" s="34" t="s">
        <v>167</v>
      </c>
      <c r="D12" s="35" t="s">
        <v>12</v>
      </c>
      <c r="E12" s="34" t="s">
        <v>13</v>
      </c>
      <c r="F12" s="39">
        <v>0.03973379629314877</v>
      </c>
      <c r="G12" s="14" t="str">
        <f t="shared" si="0"/>
        <v>4.24/km</v>
      </c>
      <c r="H12" s="16">
        <f t="shared" si="1"/>
        <v>0.004687499997089617</v>
      </c>
      <c r="I12" s="16">
        <f>F12-INDEX($F$5:$F$188,MATCH(D12,$D$5:$D$188,0))</f>
        <v>0.004687499997089617</v>
      </c>
    </row>
    <row r="13" spans="1:9" s="13" customFormat="1" ht="15" customHeight="1">
      <c r="A13" s="14">
        <v>9</v>
      </c>
      <c r="B13" s="34" t="s">
        <v>176</v>
      </c>
      <c r="C13" s="34" t="s">
        <v>130</v>
      </c>
      <c r="D13" s="35" t="s">
        <v>28</v>
      </c>
      <c r="E13" s="34" t="s">
        <v>18</v>
      </c>
      <c r="F13" s="39">
        <v>0.04023148148553446</v>
      </c>
      <c r="G13" s="14" t="str">
        <f t="shared" si="0"/>
        <v>4.27/km</v>
      </c>
      <c r="H13" s="16">
        <f t="shared" si="1"/>
        <v>0.005185185189475305</v>
      </c>
      <c r="I13" s="16">
        <f>F13-INDEX($F$5:$F$188,MATCH(D13,$D$5:$D$188,0))</f>
        <v>0</v>
      </c>
    </row>
    <row r="14" spans="1:9" s="13" customFormat="1" ht="15" customHeight="1">
      <c r="A14" s="14">
        <v>10</v>
      </c>
      <c r="B14" s="34" t="s">
        <v>29</v>
      </c>
      <c r="C14" s="34" t="s">
        <v>124</v>
      </c>
      <c r="D14" s="35" t="s">
        <v>30</v>
      </c>
      <c r="E14" s="34" t="s">
        <v>166</v>
      </c>
      <c r="F14" s="39">
        <v>0.0404745370396995</v>
      </c>
      <c r="G14" s="14" t="str">
        <f t="shared" si="0"/>
        <v>4.29/km</v>
      </c>
      <c r="H14" s="16">
        <f t="shared" si="1"/>
        <v>0.005428240743640345</v>
      </c>
      <c r="I14" s="16">
        <f>F14-INDEX($F$5:$F$188,MATCH(D14,$D$5:$D$188,0))</f>
        <v>0</v>
      </c>
    </row>
    <row r="15" spans="1:9" s="13" customFormat="1" ht="15" customHeight="1">
      <c r="A15" s="14">
        <v>11</v>
      </c>
      <c r="B15" s="34" t="s">
        <v>31</v>
      </c>
      <c r="C15" s="34" t="s">
        <v>132</v>
      </c>
      <c r="D15" s="35" t="s">
        <v>12</v>
      </c>
      <c r="E15" s="34" t="s">
        <v>32</v>
      </c>
      <c r="F15" s="39">
        <v>0.040567129632108845</v>
      </c>
      <c r="G15" s="14" t="str">
        <f t="shared" si="0"/>
        <v>4.30/km</v>
      </c>
      <c r="H15" s="16">
        <f t="shared" si="1"/>
        <v>0.005520833336049691</v>
      </c>
      <c r="I15" s="16">
        <f>F15-INDEX($F$5:$F$188,MATCH(D15,$D$5:$D$188,0))</f>
        <v>0.005520833336049691</v>
      </c>
    </row>
    <row r="16" spans="1:9" s="13" customFormat="1" ht="15" customHeight="1">
      <c r="A16" s="14">
        <v>12</v>
      </c>
      <c r="B16" s="34" t="s">
        <v>33</v>
      </c>
      <c r="C16" s="34" t="s">
        <v>141</v>
      </c>
      <c r="D16" s="35" t="s">
        <v>12</v>
      </c>
      <c r="E16" s="34" t="s">
        <v>18</v>
      </c>
      <c r="F16" s="39">
        <v>0.04108796296350192</v>
      </c>
      <c r="G16" s="14" t="str">
        <f t="shared" si="0"/>
        <v>4.33/km</v>
      </c>
      <c r="H16" s="16">
        <f t="shared" si="1"/>
        <v>0.006041666667442769</v>
      </c>
      <c r="I16" s="16">
        <f>F16-INDEX($F$5:$F$188,MATCH(D16,$D$5:$D$188,0))</f>
        <v>0.006041666667442769</v>
      </c>
    </row>
    <row r="17" spans="1:9" s="13" customFormat="1" ht="15" customHeight="1">
      <c r="A17" s="14">
        <v>13</v>
      </c>
      <c r="B17" s="34" t="s">
        <v>34</v>
      </c>
      <c r="C17" s="34" t="s">
        <v>136</v>
      </c>
      <c r="D17" s="35" t="s">
        <v>12</v>
      </c>
      <c r="E17" s="34" t="s">
        <v>158</v>
      </c>
      <c r="F17" s="39">
        <v>0.04125000000203727</v>
      </c>
      <c r="G17" s="14" t="str">
        <f t="shared" si="0"/>
        <v>4.34/km</v>
      </c>
      <c r="H17" s="16">
        <f t="shared" si="1"/>
        <v>0.006203703705978114</v>
      </c>
      <c r="I17" s="16">
        <f>F17-INDEX($F$5:$F$188,MATCH(D17,$D$5:$D$188,0))</f>
        <v>0.006203703705978114</v>
      </c>
    </row>
    <row r="18" spans="1:9" s="13" customFormat="1" ht="15" customHeight="1">
      <c r="A18" s="14">
        <v>14</v>
      </c>
      <c r="B18" s="34" t="s">
        <v>35</v>
      </c>
      <c r="C18" s="34" t="s">
        <v>145</v>
      </c>
      <c r="D18" s="35" t="s">
        <v>28</v>
      </c>
      <c r="E18" s="34" t="s">
        <v>36</v>
      </c>
      <c r="F18" s="39">
        <v>0.04140046296379296</v>
      </c>
      <c r="G18" s="14" t="str">
        <f t="shared" si="0"/>
        <v>4.35/km</v>
      </c>
      <c r="H18" s="16">
        <f t="shared" si="1"/>
        <v>0.006354166667733807</v>
      </c>
      <c r="I18" s="16">
        <f>F18-INDEX($F$5:$F$188,MATCH(D18,$D$5:$D$188,0))</f>
        <v>0.0011689814782585017</v>
      </c>
    </row>
    <row r="19" spans="1:9" s="13" customFormat="1" ht="15" customHeight="1">
      <c r="A19" s="14">
        <v>15</v>
      </c>
      <c r="B19" s="34" t="s">
        <v>164</v>
      </c>
      <c r="C19" s="34" t="s">
        <v>37</v>
      </c>
      <c r="D19" s="35" t="s">
        <v>12</v>
      </c>
      <c r="E19" s="34" t="s">
        <v>38</v>
      </c>
      <c r="F19" s="39">
        <v>0.04165509259473765</v>
      </c>
      <c r="G19" s="14" t="str">
        <f t="shared" si="0"/>
        <v>4.37/km</v>
      </c>
      <c r="H19" s="16">
        <f t="shared" si="1"/>
        <v>0.006608796298678499</v>
      </c>
      <c r="I19" s="16">
        <f>F19-INDEX($F$5:$F$188,MATCH(D19,$D$5:$D$188,0))</f>
        <v>0.006608796298678499</v>
      </c>
    </row>
    <row r="20" spans="1:9" s="13" customFormat="1" ht="15" customHeight="1">
      <c r="A20" s="14">
        <v>16</v>
      </c>
      <c r="B20" s="34" t="s">
        <v>19</v>
      </c>
      <c r="C20" s="34" t="s">
        <v>146</v>
      </c>
      <c r="D20" s="35" t="s">
        <v>12</v>
      </c>
      <c r="E20" s="34" t="s">
        <v>39</v>
      </c>
      <c r="F20" s="39">
        <v>0.041875000002619345</v>
      </c>
      <c r="G20" s="14" t="str">
        <f t="shared" si="0"/>
        <v>4.38/km</v>
      </c>
      <c r="H20" s="16">
        <f t="shared" si="1"/>
        <v>0.006828703706560191</v>
      </c>
      <c r="I20" s="16">
        <f>F20-INDEX($F$5:$F$188,MATCH(D20,$D$5:$D$188,0))</f>
        <v>0.006828703706560191</v>
      </c>
    </row>
    <row r="21" spans="1:9" s="13" customFormat="1" ht="15" customHeight="1">
      <c r="A21" s="14">
        <v>17</v>
      </c>
      <c r="B21" s="34" t="s">
        <v>40</v>
      </c>
      <c r="C21" s="34" t="s">
        <v>134</v>
      </c>
      <c r="D21" s="35" t="s">
        <v>12</v>
      </c>
      <c r="E21" s="34" t="s">
        <v>18</v>
      </c>
      <c r="F21" s="39">
        <v>0.04228009259531973</v>
      </c>
      <c r="G21" s="14" t="str">
        <f t="shared" si="0"/>
        <v>4.41/km</v>
      </c>
      <c r="H21" s="16">
        <f t="shared" si="1"/>
        <v>0.007233796299260575</v>
      </c>
      <c r="I21" s="16">
        <f>F21-INDEX($F$5:$F$188,MATCH(D21,$D$5:$D$188,0))</f>
        <v>0.007233796299260575</v>
      </c>
    </row>
    <row r="22" spans="1:9" s="13" customFormat="1" ht="15" customHeight="1">
      <c r="A22" s="14">
        <v>18</v>
      </c>
      <c r="B22" s="34" t="s">
        <v>143</v>
      </c>
      <c r="C22" s="34" t="s">
        <v>133</v>
      </c>
      <c r="D22" s="35" t="s">
        <v>12</v>
      </c>
      <c r="E22" s="34" t="s">
        <v>41</v>
      </c>
      <c r="F22" s="39">
        <v>0.043391203704231884</v>
      </c>
      <c r="G22" s="14" t="str">
        <f t="shared" si="0"/>
        <v>4.48/km</v>
      </c>
      <c r="H22" s="16">
        <f t="shared" si="1"/>
        <v>0.00834490740817273</v>
      </c>
      <c r="I22" s="16">
        <f>F22-INDEX($F$5:$F$188,MATCH(D22,$D$5:$D$188,0))</f>
        <v>0.00834490740817273</v>
      </c>
    </row>
    <row r="23" spans="1:9" s="13" customFormat="1" ht="15" customHeight="1">
      <c r="A23" s="14">
        <v>19</v>
      </c>
      <c r="B23" s="34" t="s">
        <v>154</v>
      </c>
      <c r="C23" s="34" t="s">
        <v>127</v>
      </c>
      <c r="D23" s="35" t="s">
        <v>28</v>
      </c>
      <c r="E23" s="34" t="s">
        <v>42</v>
      </c>
      <c r="F23" s="39">
        <v>0.04348379629664123</v>
      </c>
      <c r="G23" s="14" t="str">
        <f t="shared" si="0"/>
        <v>4.49/km</v>
      </c>
      <c r="H23" s="16">
        <f t="shared" si="1"/>
        <v>0.008437500000582077</v>
      </c>
      <c r="I23" s="16">
        <f>F23-INDEX($F$5:$F$188,MATCH(D23,$D$5:$D$188,0))</f>
        <v>0.0032523148111067712</v>
      </c>
    </row>
    <row r="24" spans="1:9" s="13" customFormat="1" ht="15" customHeight="1">
      <c r="A24" s="14">
        <v>20</v>
      </c>
      <c r="B24" s="34" t="s">
        <v>172</v>
      </c>
      <c r="C24" s="34" t="s">
        <v>125</v>
      </c>
      <c r="D24" s="35" t="s">
        <v>28</v>
      </c>
      <c r="E24" s="34" t="s">
        <v>15</v>
      </c>
      <c r="F24" s="39">
        <v>0.04366898148145992</v>
      </c>
      <c r="G24" s="14" t="str">
        <f t="shared" si="0"/>
        <v>4.50/km</v>
      </c>
      <c r="H24" s="16">
        <f t="shared" si="1"/>
        <v>0.008622685185400769</v>
      </c>
      <c r="I24" s="16">
        <f>F24-INDEX($F$5:$F$188,MATCH(D24,$D$5:$D$188,0))</f>
        <v>0.0034374999959254637</v>
      </c>
    </row>
    <row r="25" spans="1:9" s="13" customFormat="1" ht="15" customHeight="1">
      <c r="A25" s="14">
        <v>21</v>
      </c>
      <c r="B25" s="34" t="s">
        <v>1</v>
      </c>
      <c r="C25" s="34" t="s">
        <v>142</v>
      </c>
      <c r="D25" s="35" t="s">
        <v>28</v>
      </c>
      <c r="E25" s="34" t="s">
        <v>36</v>
      </c>
      <c r="F25" s="39">
        <v>0.043993055558530614</v>
      </c>
      <c r="G25" s="14" t="str">
        <f t="shared" si="0"/>
        <v>4.52/km</v>
      </c>
      <c r="H25" s="16">
        <f t="shared" si="1"/>
        <v>0.00894675926247146</v>
      </c>
      <c r="I25" s="16">
        <f>F25-INDEX($F$5:$F$188,MATCH(D25,$D$5:$D$188,0))</f>
        <v>0.0037615740729961544</v>
      </c>
    </row>
    <row r="26" spans="1:9" s="13" customFormat="1" ht="15" customHeight="1">
      <c r="A26" s="14">
        <v>22</v>
      </c>
      <c r="B26" s="34" t="s">
        <v>43</v>
      </c>
      <c r="C26" s="34" t="s">
        <v>152</v>
      </c>
      <c r="D26" s="35" t="s">
        <v>44</v>
      </c>
      <c r="E26" s="34" t="s">
        <v>15</v>
      </c>
      <c r="F26" s="39">
        <v>0.044293981482042</v>
      </c>
      <c r="G26" s="14" t="str">
        <f t="shared" si="0"/>
        <v>4.54/km</v>
      </c>
      <c r="H26" s="16">
        <f t="shared" si="1"/>
        <v>0.009247685185982846</v>
      </c>
      <c r="I26" s="16">
        <f>F26-INDEX($F$5:$F$188,MATCH(D26,$D$5:$D$188,0))</f>
        <v>0</v>
      </c>
    </row>
    <row r="27" spans="1:9" s="13" customFormat="1" ht="15" customHeight="1">
      <c r="A27" s="14">
        <v>23</v>
      </c>
      <c r="B27" s="34" t="s">
        <v>0</v>
      </c>
      <c r="C27" s="34" t="s">
        <v>45</v>
      </c>
      <c r="D27" s="35" t="s">
        <v>21</v>
      </c>
      <c r="E27" s="34" t="s">
        <v>13</v>
      </c>
      <c r="F27" s="39">
        <v>0.04482638889021473</v>
      </c>
      <c r="G27" s="14" t="str">
        <f t="shared" si="0"/>
        <v>4.58/km</v>
      </c>
      <c r="H27" s="16">
        <f t="shared" si="1"/>
        <v>0.009780092594155576</v>
      </c>
      <c r="I27" s="16">
        <f>F27-INDEX($F$5:$F$188,MATCH(D27,$D$5:$D$188,0))</f>
        <v>0.0063657407445134595</v>
      </c>
    </row>
    <row r="28" spans="1:9" s="17" customFormat="1" ht="15" customHeight="1">
      <c r="A28" s="14">
        <v>24</v>
      </c>
      <c r="B28" s="34" t="s">
        <v>46</v>
      </c>
      <c r="C28" s="34" t="s">
        <v>139</v>
      </c>
      <c r="D28" s="35" t="s">
        <v>12</v>
      </c>
      <c r="E28" s="34" t="s">
        <v>47</v>
      </c>
      <c r="F28" s="39">
        <v>0.04497685185197042</v>
      </c>
      <c r="G28" s="14" t="str">
        <f t="shared" si="0"/>
        <v>4.59/km</v>
      </c>
      <c r="H28" s="16">
        <f t="shared" si="1"/>
        <v>0.009930555555911269</v>
      </c>
      <c r="I28" s="16">
        <f>F28-INDEX($F$5:$F$188,MATCH(D28,$D$5:$D$188,0))</f>
        <v>0.009930555555911269</v>
      </c>
    </row>
    <row r="29" spans="1:9" ht="15" customHeight="1">
      <c r="A29" s="14">
        <v>25</v>
      </c>
      <c r="B29" s="34" t="s">
        <v>48</v>
      </c>
      <c r="C29" s="34" t="s">
        <v>124</v>
      </c>
      <c r="D29" s="35" t="s">
        <v>12</v>
      </c>
      <c r="E29" s="34" t="s">
        <v>18</v>
      </c>
      <c r="F29" s="39">
        <v>0.045023148151813075</v>
      </c>
      <c r="G29" s="14" t="str">
        <f t="shared" si="0"/>
        <v>4.59/km</v>
      </c>
      <c r="H29" s="16">
        <f t="shared" si="1"/>
        <v>0.009976851855753921</v>
      </c>
      <c r="I29" s="16">
        <f>F29-INDEX($F$5:$F$188,MATCH(D29,$D$5:$D$188,0))</f>
        <v>0.009976851855753921</v>
      </c>
    </row>
    <row r="30" spans="1:9" ht="15" customHeight="1">
      <c r="A30" s="14">
        <v>26</v>
      </c>
      <c r="B30" s="34" t="s">
        <v>49</v>
      </c>
      <c r="C30" s="34" t="s">
        <v>125</v>
      </c>
      <c r="D30" s="35" t="s">
        <v>12</v>
      </c>
      <c r="E30" s="34" t="s">
        <v>41</v>
      </c>
      <c r="F30" s="39">
        <v>0.04505787036760012</v>
      </c>
      <c r="G30" s="14" t="str">
        <f t="shared" si="0"/>
        <v>4.59/km</v>
      </c>
      <c r="H30" s="16">
        <f t="shared" si="1"/>
        <v>0.010011574071540963</v>
      </c>
      <c r="I30" s="16">
        <f>F30-INDEX($F$5:$F$188,MATCH(D30,$D$5:$D$188,0))</f>
        <v>0.010011574071540963</v>
      </c>
    </row>
    <row r="31" spans="1:9" ht="15" customHeight="1">
      <c r="A31" s="14">
        <v>27</v>
      </c>
      <c r="B31" s="34" t="s">
        <v>165</v>
      </c>
      <c r="C31" s="34" t="s">
        <v>128</v>
      </c>
      <c r="D31" s="35" t="s">
        <v>50</v>
      </c>
      <c r="E31" s="34" t="s">
        <v>15</v>
      </c>
      <c r="F31" s="39">
        <v>0.045231481482915115</v>
      </c>
      <c r="G31" s="14" t="str">
        <f t="shared" si="0"/>
        <v>5.01/km</v>
      </c>
      <c r="H31" s="16">
        <f t="shared" si="1"/>
        <v>0.01018518518685596</v>
      </c>
      <c r="I31" s="16">
        <f>F31-INDEX($F$5:$F$188,MATCH(D31,$D$5:$D$188,0))</f>
        <v>0</v>
      </c>
    </row>
    <row r="32" spans="1:9" ht="15" customHeight="1">
      <c r="A32" s="14">
        <v>28</v>
      </c>
      <c r="B32" s="34" t="s">
        <v>51</v>
      </c>
      <c r="C32" s="34" t="s">
        <v>153</v>
      </c>
      <c r="D32" s="35" t="s">
        <v>12</v>
      </c>
      <c r="E32" s="34" t="s">
        <v>22</v>
      </c>
      <c r="F32" s="39">
        <v>0.045266203705978114</v>
      </c>
      <c r="G32" s="14" t="str">
        <f t="shared" si="0"/>
        <v>5.01/km</v>
      </c>
      <c r="H32" s="16">
        <f t="shared" si="1"/>
        <v>0.01021990740991896</v>
      </c>
      <c r="I32" s="16">
        <f>F32-INDEX($F$5:$F$188,MATCH(D32,$D$5:$D$188,0))</f>
        <v>0.01021990740991896</v>
      </c>
    </row>
    <row r="33" spans="1:9" ht="15" customHeight="1">
      <c r="A33" s="14">
        <v>29</v>
      </c>
      <c r="B33" s="34" t="s">
        <v>52</v>
      </c>
      <c r="C33" s="34" t="s">
        <v>147</v>
      </c>
      <c r="D33" s="35" t="s">
        <v>28</v>
      </c>
      <c r="E33" s="34" t="s">
        <v>24</v>
      </c>
      <c r="F33" s="39">
        <v>0.04539351852145046</v>
      </c>
      <c r="G33" s="14" t="str">
        <f t="shared" si="0"/>
        <v>5.02/km</v>
      </c>
      <c r="H33" s="16">
        <f t="shared" si="1"/>
        <v>0.010347222225391306</v>
      </c>
      <c r="I33" s="16">
        <f>F33-INDEX($F$5:$F$188,MATCH(D33,$D$5:$D$188,0))</f>
        <v>0.005162037035916001</v>
      </c>
    </row>
    <row r="34" spans="1:9" ht="15" customHeight="1">
      <c r="A34" s="14">
        <v>30</v>
      </c>
      <c r="B34" s="34" t="s">
        <v>53</v>
      </c>
      <c r="C34" s="34" t="s">
        <v>140</v>
      </c>
      <c r="D34" s="35" t="s">
        <v>54</v>
      </c>
      <c r="E34" s="34" t="s">
        <v>55</v>
      </c>
      <c r="F34" s="39">
        <v>0.04541666666773381</v>
      </c>
      <c r="G34" s="14" t="str">
        <f t="shared" si="0"/>
        <v>5.02/km</v>
      </c>
      <c r="H34" s="16">
        <f t="shared" si="1"/>
        <v>0.010370370371674653</v>
      </c>
      <c r="I34" s="16">
        <f>F34-INDEX($F$5:$F$188,MATCH(D34,$D$5:$D$188,0))</f>
        <v>0</v>
      </c>
    </row>
    <row r="35" spans="1:9" ht="15" customHeight="1">
      <c r="A35" s="14">
        <v>31</v>
      </c>
      <c r="B35" s="34" t="s">
        <v>165</v>
      </c>
      <c r="C35" s="34" t="s">
        <v>139</v>
      </c>
      <c r="D35" s="35" t="s">
        <v>54</v>
      </c>
      <c r="E35" s="34" t="s">
        <v>56</v>
      </c>
      <c r="F35" s="39">
        <v>0.045474537037080154</v>
      </c>
      <c r="G35" s="14" t="str">
        <f t="shared" si="0"/>
        <v>5.02/km</v>
      </c>
      <c r="H35" s="16">
        <f t="shared" si="1"/>
        <v>0.010428240741021</v>
      </c>
      <c r="I35" s="16">
        <f>F35-INDEX($F$5:$F$188,MATCH(D35,$D$5:$D$188,0))</f>
        <v>5.7870369346346706E-05</v>
      </c>
    </row>
    <row r="36" spans="1:9" ht="15" customHeight="1">
      <c r="A36" s="14">
        <v>32</v>
      </c>
      <c r="B36" s="34" t="s">
        <v>57</v>
      </c>
      <c r="C36" s="34" t="s">
        <v>133</v>
      </c>
      <c r="D36" s="35" t="s">
        <v>21</v>
      </c>
      <c r="E36" s="34" t="s">
        <v>47</v>
      </c>
      <c r="F36" s="39">
        <v>0.04581018518365454</v>
      </c>
      <c r="G36" s="14" t="str">
        <f t="shared" si="0"/>
        <v>5.04/km</v>
      </c>
      <c r="H36" s="16">
        <f t="shared" si="1"/>
        <v>0.010763888887595385</v>
      </c>
      <c r="I36" s="16">
        <f>F36-INDEX($F$5:$F$188,MATCH(D36,$D$5:$D$188,0))</f>
        <v>0.007349537037953269</v>
      </c>
    </row>
    <row r="37" spans="1:9" ht="15" customHeight="1">
      <c r="A37" s="14">
        <v>33</v>
      </c>
      <c r="B37" s="34" t="s">
        <v>173</v>
      </c>
      <c r="C37" s="34" t="s">
        <v>149</v>
      </c>
      <c r="D37" s="35" t="s">
        <v>28</v>
      </c>
      <c r="E37" s="34" t="s">
        <v>18</v>
      </c>
      <c r="F37" s="39">
        <v>0.04611111111444188</v>
      </c>
      <c r="G37" s="14" t="str">
        <f t="shared" si="0"/>
        <v>5.06/km</v>
      </c>
      <c r="H37" s="16">
        <f t="shared" si="1"/>
        <v>0.011064814818382729</v>
      </c>
      <c r="I37" s="16">
        <f>F37-INDEX($F$5:$F$188,MATCH(D37,$D$5:$D$188,0))</f>
        <v>0.0058796296289074235</v>
      </c>
    </row>
    <row r="38" spans="1:9" ht="15" customHeight="1">
      <c r="A38" s="14">
        <v>34</v>
      </c>
      <c r="B38" s="34" t="s">
        <v>58</v>
      </c>
      <c r="C38" s="34" t="s">
        <v>137</v>
      </c>
      <c r="D38" s="35" t="s">
        <v>12</v>
      </c>
      <c r="E38" s="34" t="s">
        <v>18</v>
      </c>
      <c r="F38" s="39">
        <v>0.04612268518394558</v>
      </c>
      <c r="G38" s="14" t="str">
        <f t="shared" si="0"/>
        <v>5.07/km</v>
      </c>
      <c r="H38" s="16">
        <f t="shared" si="1"/>
        <v>0.011076388887886424</v>
      </c>
      <c r="I38" s="16">
        <f>F38-INDEX($F$5:$F$188,MATCH(D38,$D$5:$D$188,0))</f>
        <v>0.011076388887886424</v>
      </c>
    </row>
    <row r="39" spans="1:9" ht="15" customHeight="1">
      <c r="A39" s="14">
        <v>35</v>
      </c>
      <c r="B39" s="34" t="s">
        <v>59</v>
      </c>
      <c r="C39" s="34" t="s">
        <v>131</v>
      </c>
      <c r="D39" s="35" t="s">
        <v>12</v>
      </c>
      <c r="E39" s="34" t="s">
        <v>18</v>
      </c>
      <c r="F39" s="39">
        <v>0.04620370370685123</v>
      </c>
      <c r="G39" s="14" t="str">
        <f t="shared" si="0"/>
        <v>5.07/km</v>
      </c>
      <c r="H39" s="16">
        <f t="shared" si="1"/>
        <v>0.011157407410792075</v>
      </c>
      <c r="I39" s="16">
        <f>F39-INDEX($F$5:$F$188,MATCH(D39,$D$5:$D$188,0))</f>
        <v>0.011157407410792075</v>
      </c>
    </row>
    <row r="40" spans="1:9" ht="15" customHeight="1">
      <c r="A40" s="14">
        <v>36</v>
      </c>
      <c r="B40" s="34" t="s">
        <v>60</v>
      </c>
      <c r="C40" s="34" t="s">
        <v>61</v>
      </c>
      <c r="D40" s="35" t="s">
        <v>21</v>
      </c>
      <c r="E40" s="34" t="s">
        <v>38</v>
      </c>
      <c r="F40" s="39">
        <v>0.04638888889166992</v>
      </c>
      <c r="G40" s="14" t="str">
        <f t="shared" si="0"/>
        <v>5.08/km</v>
      </c>
      <c r="H40" s="16">
        <f t="shared" si="1"/>
        <v>0.011342592595610768</v>
      </c>
      <c r="I40" s="16">
        <f>F40-INDEX($F$5:$F$188,MATCH(D40,$D$5:$D$188,0))</f>
        <v>0.007928240745968651</v>
      </c>
    </row>
    <row r="41" spans="1:9" ht="15" customHeight="1">
      <c r="A41" s="14">
        <v>37</v>
      </c>
      <c r="B41" s="34" t="s">
        <v>62</v>
      </c>
      <c r="C41" s="34" t="s">
        <v>63</v>
      </c>
      <c r="D41" s="35" t="s">
        <v>28</v>
      </c>
      <c r="E41" s="34" t="s">
        <v>36</v>
      </c>
      <c r="F41" s="39">
        <v>0.046435185184236616</v>
      </c>
      <c r="G41" s="14" t="str">
        <f t="shared" si="0"/>
        <v>5.09/km</v>
      </c>
      <c r="H41" s="16">
        <f t="shared" si="1"/>
        <v>0.011388888888177462</v>
      </c>
      <c r="I41" s="16">
        <f>F41-INDEX($F$5:$F$188,MATCH(D41,$D$5:$D$188,0))</f>
        <v>0.0062037036987021565</v>
      </c>
    </row>
    <row r="42" spans="1:9" ht="15" customHeight="1">
      <c r="A42" s="14">
        <v>38</v>
      </c>
      <c r="B42" s="34" t="s">
        <v>64</v>
      </c>
      <c r="C42" s="34" t="s">
        <v>150</v>
      </c>
      <c r="D42" s="35" t="s">
        <v>54</v>
      </c>
      <c r="E42" s="34" t="s">
        <v>24</v>
      </c>
      <c r="F42" s="39">
        <v>0.04672453703824431</v>
      </c>
      <c r="G42" s="14" t="str">
        <f t="shared" si="0"/>
        <v>5.11/km</v>
      </c>
      <c r="H42" s="16">
        <f t="shared" si="1"/>
        <v>0.011678240742185153</v>
      </c>
      <c r="I42" s="16">
        <f>F42-INDEX($F$5:$F$188,MATCH(D42,$D$5:$D$188,0))</f>
        <v>0.0013078703705105</v>
      </c>
    </row>
    <row r="43" spans="1:9" ht="15" customHeight="1">
      <c r="A43" s="14">
        <v>39</v>
      </c>
      <c r="B43" s="34" t="s">
        <v>65</v>
      </c>
      <c r="C43" s="34" t="s">
        <v>124</v>
      </c>
      <c r="D43" s="35" t="s">
        <v>28</v>
      </c>
      <c r="E43" s="34" t="s">
        <v>22</v>
      </c>
      <c r="F43" s="39">
        <v>0.04833333333226619</v>
      </c>
      <c r="G43" s="14" t="str">
        <f t="shared" si="0"/>
        <v>5.21/km</v>
      </c>
      <c r="H43" s="16">
        <f t="shared" si="1"/>
        <v>0.013287037036207039</v>
      </c>
      <c r="I43" s="16">
        <f>F43-INDEX($F$5:$F$188,MATCH(D43,$D$5:$D$188,0))</f>
        <v>0.008101851846731734</v>
      </c>
    </row>
    <row r="44" spans="1:9" ht="15" customHeight="1">
      <c r="A44" s="14">
        <v>40</v>
      </c>
      <c r="B44" s="34" t="s">
        <v>168</v>
      </c>
      <c r="C44" s="34" t="s">
        <v>144</v>
      </c>
      <c r="D44" s="35" t="s">
        <v>12</v>
      </c>
      <c r="E44" s="34" t="s">
        <v>36</v>
      </c>
      <c r="F44" s="39">
        <v>0.04861111110949423</v>
      </c>
      <c r="G44" s="14" t="str">
        <f t="shared" si="0"/>
        <v>5.23/km</v>
      </c>
      <c r="H44" s="16">
        <f t="shared" si="1"/>
        <v>0.013564814813435078</v>
      </c>
      <c r="I44" s="16">
        <f>F44-INDEX($F$5:$F$188,MATCH(D44,$D$5:$D$188,0))</f>
        <v>0.013564814813435078</v>
      </c>
    </row>
    <row r="45" spans="1:9" ht="15" customHeight="1">
      <c r="A45" s="14">
        <v>41</v>
      </c>
      <c r="B45" s="34" t="s">
        <v>9</v>
      </c>
      <c r="C45" s="34" t="s">
        <v>180</v>
      </c>
      <c r="D45" s="35" t="s">
        <v>44</v>
      </c>
      <c r="E45" s="34" t="s">
        <v>15</v>
      </c>
      <c r="F45" s="39">
        <v>0.048657407409336884</v>
      </c>
      <c r="G45" s="14" t="str">
        <f t="shared" si="0"/>
        <v>5.23/km</v>
      </c>
      <c r="H45" s="16">
        <f t="shared" si="1"/>
        <v>0.01361111111327773</v>
      </c>
      <c r="I45" s="16">
        <f>F45-INDEX($F$5:$F$188,MATCH(D45,$D$5:$D$188,0))</f>
        <v>0.004363425927294884</v>
      </c>
    </row>
    <row r="46" spans="1:9" ht="15" customHeight="1">
      <c r="A46" s="14">
        <v>42</v>
      </c>
      <c r="B46" s="34" t="s">
        <v>66</v>
      </c>
      <c r="C46" s="34" t="s">
        <v>128</v>
      </c>
      <c r="D46" s="35" t="s">
        <v>12</v>
      </c>
      <c r="E46" s="34" t="s">
        <v>41</v>
      </c>
      <c r="F46" s="39">
        <v>0.048831018517375924</v>
      </c>
      <c r="G46" s="14" t="str">
        <f t="shared" si="0"/>
        <v>5.25/km</v>
      </c>
      <c r="H46" s="16">
        <f t="shared" si="1"/>
        <v>0.01378472222131677</v>
      </c>
      <c r="I46" s="16">
        <f>F46-INDEX($F$5:$F$188,MATCH(D46,$D$5:$D$188,0))</f>
        <v>0.01378472222131677</v>
      </c>
    </row>
    <row r="47" spans="1:9" ht="15" customHeight="1">
      <c r="A47" s="14">
        <v>43</v>
      </c>
      <c r="B47" s="34" t="s">
        <v>67</v>
      </c>
      <c r="C47" s="34" t="s">
        <v>148</v>
      </c>
      <c r="D47" s="35" t="s">
        <v>12</v>
      </c>
      <c r="E47" s="34" t="s">
        <v>18</v>
      </c>
      <c r="F47" s="39">
        <v>0.04946759259473765</v>
      </c>
      <c r="G47" s="14" t="str">
        <f t="shared" si="0"/>
        <v>5.29/km</v>
      </c>
      <c r="H47" s="16">
        <f t="shared" si="1"/>
        <v>0.014421296298678499</v>
      </c>
      <c r="I47" s="16">
        <f>F47-INDEX($F$5:$F$188,MATCH(D47,$D$5:$D$188,0))</f>
        <v>0.014421296298678499</v>
      </c>
    </row>
    <row r="48" spans="1:9" ht="15" customHeight="1">
      <c r="A48" s="14">
        <v>44</v>
      </c>
      <c r="B48" s="34" t="s">
        <v>68</v>
      </c>
      <c r="C48" s="34" t="s">
        <v>133</v>
      </c>
      <c r="D48" s="35" t="s">
        <v>12</v>
      </c>
      <c r="E48" s="34" t="s">
        <v>69</v>
      </c>
      <c r="F48" s="39">
        <v>0.04959490741021</v>
      </c>
      <c r="G48" s="14" t="str">
        <f t="shared" si="0"/>
        <v>5.30/km</v>
      </c>
      <c r="H48" s="16">
        <f t="shared" si="1"/>
        <v>0.014548611114150845</v>
      </c>
      <c r="I48" s="16">
        <f>F48-INDEX($F$5:$F$188,MATCH(D48,$D$5:$D$188,0))</f>
        <v>0.014548611114150845</v>
      </c>
    </row>
    <row r="49" spans="1:9" ht="15" customHeight="1">
      <c r="A49" s="14">
        <v>45</v>
      </c>
      <c r="B49" s="34" t="s">
        <v>70</v>
      </c>
      <c r="C49" s="34" t="s">
        <v>123</v>
      </c>
      <c r="D49" s="35" t="s">
        <v>28</v>
      </c>
      <c r="E49" s="34" t="s">
        <v>69</v>
      </c>
      <c r="F49" s="39">
        <v>0.049629629633273</v>
      </c>
      <c r="G49" s="14" t="str">
        <f t="shared" si="0"/>
        <v>5.30/km</v>
      </c>
      <c r="H49" s="16">
        <f t="shared" si="1"/>
        <v>0.014583333337213844</v>
      </c>
      <c r="I49" s="16">
        <f>F49-INDEX($F$5:$F$188,MATCH(D49,$D$5:$D$188,0))</f>
        <v>0.009398148147738539</v>
      </c>
    </row>
    <row r="50" spans="1:9" ht="15" customHeight="1">
      <c r="A50" s="14">
        <v>46</v>
      </c>
      <c r="B50" s="34" t="s">
        <v>175</v>
      </c>
      <c r="C50" s="34" t="s">
        <v>137</v>
      </c>
      <c r="D50" s="35" t="s">
        <v>54</v>
      </c>
      <c r="E50" s="34" t="s">
        <v>24</v>
      </c>
      <c r="F50" s="39">
        <v>0.05008101851854008</v>
      </c>
      <c r="G50" s="14" t="str">
        <f t="shared" si="0"/>
        <v>5.33/km</v>
      </c>
      <c r="H50" s="16">
        <f t="shared" si="1"/>
        <v>0.015034722222480923</v>
      </c>
      <c r="I50" s="16">
        <f>F50-INDEX($F$5:$F$188,MATCH(D50,$D$5:$D$188,0))</f>
        <v>0.00466435185080627</v>
      </c>
    </row>
    <row r="51" spans="1:9" ht="15" customHeight="1">
      <c r="A51" s="14">
        <v>47</v>
      </c>
      <c r="B51" s="34" t="s">
        <v>171</v>
      </c>
      <c r="C51" s="34" t="s">
        <v>125</v>
      </c>
      <c r="D51" s="35" t="s">
        <v>71</v>
      </c>
      <c r="E51" s="34" t="s">
        <v>56</v>
      </c>
      <c r="F51" s="39">
        <v>0.05045138888817746</v>
      </c>
      <c r="G51" s="14" t="str">
        <f t="shared" si="0"/>
        <v>5.35/km</v>
      </c>
      <c r="H51" s="16">
        <f t="shared" si="1"/>
        <v>0.015405092592118308</v>
      </c>
      <c r="I51" s="16">
        <f>F51-INDEX($F$5:$F$188,MATCH(D51,$D$5:$D$188,0))</f>
        <v>0</v>
      </c>
    </row>
    <row r="52" spans="1:9" ht="15" customHeight="1">
      <c r="A52" s="14">
        <v>48</v>
      </c>
      <c r="B52" s="34" t="s">
        <v>72</v>
      </c>
      <c r="C52" s="34" t="s">
        <v>141</v>
      </c>
      <c r="D52" s="35" t="s">
        <v>54</v>
      </c>
      <c r="E52" s="34" t="s">
        <v>13</v>
      </c>
      <c r="F52" s="39">
        <v>0.05053240741108311</v>
      </c>
      <c r="G52" s="14" t="str">
        <f t="shared" si="0"/>
        <v>5.36/km</v>
      </c>
      <c r="H52" s="16">
        <f t="shared" si="1"/>
        <v>0.01548611111502396</v>
      </c>
      <c r="I52" s="16">
        <f>F52-INDEX($F$5:$F$188,MATCH(D52,$D$5:$D$188,0))</f>
        <v>0.005115740743349306</v>
      </c>
    </row>
    <row r="53" spans="1:9" ht="15" customHeight="1">
      <c r="A53" s="14">
        <v>49</v>
      </c>
      <c r="B53" s="34" t="s">
        <v>73</v>
      </c>
      <c r="C53" s="34" t="s">
        <v>151</v>
      </c>
      <c r="D53" s="35" t="s">
        <v>12</v>
      </c>
      <c r="E53" s="34" t="s">
        <v>15</v>
      </c>
      <c r="F53" s="39">
        <v>0.05054398148058681</v>
      </c>
      <c r="G53" s="14" t="str">
        <f t="shared" si="0"/>
        <v>5.36/km</v>
      </c>
      <c r="H53" s="16">
        <f t="shared" si="1"/>
        <v>0.015497685184527654</v>
      </c>
      <c r="I53" s="16">
        <f>F53-INDEX($F$5:$F$188,MATCH(D53,$D$5:$D$188,0))</f>
        <v>0.015497685184527654</v>
      </c>
    </row>
    <row r="54" spans="1:9" ht="15" customHeight="1">
      <c r="A54" s="14">
        <v>50</v>
      </c>
      <c r="B54" s="34" t="s">
        <v>74</v>
      </c>
      <c r="C54" s="34" t="s">
        <v>157</v>
      </c>
      <c r="D54" s="35" t="s">
        <v>50</v>
      </c>
      <c r="E54" s="34" t="s">
        <v>56</v>
      </c>
      <c r="F54" s="39">
        <v>0.05107638888875954</v>
      </c>
      <c r="G54" s="14" t="str">
        <f t="shared" si="0"/>
        <v>5.39/km</v>
      </c>
      <c r="H54" s="16">
        <f t="shared" si="1"/>
        <v>0.016030092592700385</v>
      </c>
      <c r="I54" s="16">
        <f>F54-INDEX($F$5:$F$188,MATCH(D54,$D$5:$D$188,0))</f>
        <v>0.005844907405844424</v>
      </c>
    </row>
    <row r="55" spans="1:9" ht="15" customHeight="1">
      <c r="A55" s="14">
        <v>51</v>
      </c>
      <c r="B55" s="34" t="s">
        <v>75</v>
      </c>
      <c r="C55" s="34" t="s">
        <v>76</v>
      </c>
      <c r="D55" s="35" t="s">
        <v>54</v>
      </c>
      <c r="E55" s="34" t="s">
        <v>42</v>
      </c>
      <c r="F55" s="39">
        <v>0.051203703704231884</v>
      </c>
      <c r="G55" s="14" t="str">
        <f t="shared" si="0"/>
        <v>5.40/km</v>
      </c>
      <c r="H55" s="16">
        <f t="shared" si="1"/>
        <v>0.01615740740817273</v>
      </c>
      <c r="I55" s="16">
        <f>F55-INDEX($F$5:$F$188,MATCH(D55,$D$5:$D$188,0))</f>
        <v>0.005787037036498077</v>
      </c>
    </row>
    <row r="56" spans="1:9" ht="15" customHeight="1">
      <c r="A56" s="14">
        <v>52</v>
      </c>
      <c r="B56" s="34" t="s">
        <v>77</v>
      </c>
      <c r="C56" s="34" t="s">
        <v>151</v>
      </c>
      <c r="D56" s="35" t="s">
        <v>12</v>
      </c>
      <c r="E56" s="34" t="s">
        <v>18</v>
      </c>
      <c r="F56" s="39">
        <v>0.052442129628616385</v>
      </c>
      <c r="G56" s="14" t="str">
        <f t="shared" si="0"/>
        <v>5.49/km</v>
      </c>
      <c r="H56" s="16">
        <f t="shared" si="1"/>
        <v>0.01739583333255723</v>
      </c>
      <c r="I56" s="16">
        <f>F56-INDEX($F$5:$F$188,MATCH(D56,$D$5:$D$188,0))</f>
        <v>0.01739583333255723</v>
      </c>
    </row>
    <row r="57" spans="1:9" ht="15" customHeight="1">
      <c r="A57" s="14">
        <v>53</v>
      </c>
      <c r="B57" s="34" t="s">
        <v>78</v>
      </c>
      <c r="C57" s="34" t="s">
        <v>79</v>
      </c>
      <c r="D57" s="35" t="s">
        <v>80</v>
      </c>
      <c r="E57" s="34" t="s">
        <v>24</v>
      </c>
      <c r="F57" s="39">
        <v>0.05258101852086838</v>
      </c>
      <c r="G57" s="14" t="str">
        <f t="shared" si="0"/>
        <v>5.49/km</v>
      </c>
      <c r="H57" s="16">
        <f t="shared" si="1"/>
        <v>0.01753472222480923</v>
      </c>
      <c r="I57" s="16">
        <f>F57-INDEX($F$5:$F$188,MATCH(D57,$D$5:$D$188,0))</f>
        <v>0</v>
      </c>
    </row>
    <row r="58" spans="1:9" ht="15" customHeight="1">
      <c r="A58" s="14">
        <v>54</v>
      </c>
      <c r="B58" s="34" t="s">
        <v>81</v>
      </c>
      <c r="C58" s="34" t="s">
        <v>148</v>
      </c>
      <c r="D58" s="35" t="s">
        <v>21</v>
      </c>
      <c r="E58" s="34" t="s">
        <v>24</v>
      </c>
      <c r="F58" s="39">
        <v>0.05261574074393138</v>
      </c>
      <c r="G58" s="14" t="str">
        <f t="shared" si="0"/>
        <v>5.50/km</v>
      </c>
      <c r="H58" s="16">
        <f t="shared" si="1"/>
        <v>0.01756944444787223</v>
      </c>
      <c r="I58" s="16">
        <f>F58-INDEX($F$5:$F$188,MATCH(D58,$D$5:$D$188,0))</f>
        <v>0.014155092598230112</v>
      </c>
    </row>
    <row r="59" spans="1:9" ht="15" customHeight="1">
      <c r="A59" s="14">
        <v>55</v>
      </c>
      <c r="B59" s="34" t="s">
        <v>163</v>
      </c>
      <c r="C59" s="34" t="s">
        <v>136</v>
      </c>
      <c r="D59" s="35" t="s">
        <v>21</v>
      </c>
      <c r="E59" s="34" t="s">
        <v>41</v>
      </c>
      <c r="F59" s="39">
        <v>0.05314814815210411</v>
      </c>
      <c r="G59" s="14" t="str">
        <f t="shared" si="0"/>
        <v>5.53/km</v>
      </c>
      <c r="H59" s="16">
        <f t="shared" si="1"/>
        <v>0.01810185185604496</v>
      </c>
      <c r="I59" s="16">
        <f>F59-INDEX($F$5:$F$188,MATCH(D59,$D$5:$D$188,0))</f>
        <v>0.014687500006402843</v>
      </c>
    </row>
    <row r="60" spans="1:9" ht="15" customHeight="1">
      <c r="A60" s="14">
        <v>56</v>
      </c>
      <c r="B60" s="34" t="s">
        <v>82</v>
      </c>
      <c r="C60" s="34" t="s">
        <v>160</v>
      </c>
      <c r="D60" s="35" t="s">
        <v>12</v>
      </c>
      <c r="E60" s="34" t="s">
        <v>83</v>
      </c>
      <c r="F60" s="39">
        <v>0.05406249999941792</v>
      </c>
      <c r="G60" s="14" t="str">
        <f t="shared" si="0"/>
        <v>5.59/km</v>
      </c>
      <c r="H60" s="16">
        <f t="shared" si="1"/>
        <v>0.01901620370335877</v>
      </c>
      <c r="I60" s="16">
        <f>F60-INDEX($F$5:$F$188,MATCH(D60,$D$5:$D$188,0))</f>
        <v>0.01901620370335877</v>
      </c>
    </row>
    <row r="61" spans="1:9" ht="15" customHeight="1">
      <c r="A61" s="14">
        <v>57</v>
      </c>
      <c r="B61" s="34" t="s">
        <v>84</v>
      </c>
      <c r="C61" s="34" t="s">
        <v>152</v>
      </c>
      <c r="D61" s="35" t="s">
        <v>50</v>
      </c>
      <c r="E61" s="34" t="s">
        <v>85</v>
      </c>
      <c r="F61" s="39">
        <v>0.05408564814570127</v>
      </c>
      <c r="G61" s="14" t="str">
        <f t="shared" si="0"/>
        <v>5.59/km</v>
      </c>
      <c r="H61" s="16">
        <f t="shared" si="1"/>
        <v>0.019039351849642117</v>
      </c>
      <c r="I61" s="16">
        <f>F61-INDEX($F$5:$F$188,MATCH(D61,$D$5:$D$188,0))</f>
        <v>0.008854166662786156</v>
      </c>
    </row>
    <row r="62" spans="1:9" ht="15" customHeight="1">
      <c r="A62" s="14">
        <v>58</v>
      </c>
      <c r="B62" s="34" t="s">
        <v>86</v>
      </c>
      <c r="C62" s="34" t="s">
        <v>124</v>
      </c>
      <c r="D62" s="35" t="s">
        <v>12</v>
      </c>
      <c r="E62" s="34" t="s">
        <v>41</v>
      </c>
      <c r="F62" s="39">
        <v>0.054108796299260575</v>
      </c>
      <c r="G62" s="14" t="str">
        <f t="shared" si="0"/>
        <v>5.60/km</v>
      </c>
      <c r="H62" s="16">
        <f t="shared" si="1"/>
        <v>0.01906250000320142</v>
      </c>
      <c r="I62" s="16">
        <f>F62-INDEX($F$5:$F$188,MATCH(D62,$D$5:$D$188,0))</f>
        <v>0.01906250000320142</v>
      </c>
    </row>
    <row r="63" spans="1:9" ht="15" customHeight="1">
      <c r="A63" s="14">
        <v>59</v>
      </c>
      <c r="B63" s="34" t="s">
        <v>87</v>
      </c>
      <c r="C63" s="34" t="s">
        <v>88</v>
      </c>
      <c r="D63" s="35" t="s">
        <v>28</v>
      </c>
      <c r="E63" s="34" t="s">
        <v>24</v>
      </c>
      <c r="F63" s="39">
        <v>0.05413194444554392</v>
      </c>
      <c r="G63" s="14" t="str">
        <f t="shared" si="0"/>
        <v>5.60/km</v>
      </c>
      <c r="H63" s="16">
        <f t="shared" si="1"/>
        <v>0.01908564814948477</v>
      </c>
      <c r="I63" s="16">
        <f>F63-INDEX($F$5:$F$188,MATCH(D63,$D$5:$D$188,0))</f>
        <v>0.013900462960009463</v>
      </c>
    </row>
    <row r="64" spans="1:9" ht="15" customHeight="1">
      <c r="A64" s="14">
        <v>60</v>
      </c>
      <c r="B64" s="34" t="s">
        <v>169</v>
      </c>
      <c r="C64" s="34" t="s">
        <v>156</v>
      </c>
      <c r="D64" s="35" t="s">
        <v>12</v>
      </c>
      <c r="E64" s="34" t="s">
        <v>41</v>
      </c>
      <c r="F64" s="39">
        <v>0.05466435185371665</v>
      </c>
      <c r="G64" s="14" t="str">
        <f t="shared" si="0"/>
        <v>6.03/km</v>
      </c>
      <c r="H64" s="16">
        <f t="shared" si="1"/>
        <v>0.0196180555576575</v>
      </c>
      <c r="I64" s="16">
        <f>F64-INDEX($F$5:$F$188,MATCH(D64,$D$5:$D$188,0))</f>
        <v>0.0196180555576575</v>
      </c>
    </row>
    <row r="65" spans="1:9" ht="15" customHeight="1">
      <c r="A65" s="14">
        <v>61</v>
      </c>
      <c r="B65" s="34" t="s">
        <v>89</v>
      </c>
      <c r="C65" s="34" t="s">
        <v>162</v>
      </c>
      <c r="D65" s="35" t="s">
        <v>12</v>
      </c>
      <c r="E65" s="34" t="s">
        <v>69</v>
      </c>
      <c r="F65" s="39">
        <v>0.05494212963094469</v>
      </c>
      <c r="G65" s="14" t="str">
        <f t="shared" si="0"/>
        <v>6.05/km</v>
      </c>
      <c r="H65" s="16">
        <f t="shared" si="1"/>
        <v>0.019895833334885538</v>
      </c>
      <c r="I65" s="16">
        <f>F65-INDEX($F$5:$F$188,MATCH(D65,$D$5:$D$188,0))</f>
        <v>0.019895833334885538</v>
      </c>
    </row>
    <row r="66" spans="1:9" ht="15" customHeight="1">
      <c r="A66" s="14">
        <v>62</v>
      </c>
      <c r="B66" s="34" t="s">
        <v>90</v>
      </c>
      <c r="C66" s="34" t="s">
        <v>91</v>
      </c>
      <c r="D66" s="35" t="s">
        <v>50</v>
      </c>
      <c r="E66" s="34" t="s">
        <v>24</v>
      </c>
      <c r="F66" s="39">
        <v>0.055694444446999114</v>
      </c>
      <c r="G66" s="14" t="str">
        <f t="shared" si="0"/>
        <v>6.10/km</v>
      </c>
      <c r="H66" s="16">
        <f t="shared" si="1"/>
        <v>0.02064814815093996</v>
      </c>
      <c r="I66" s="16">
        <f>F66-INDEX($F$5:$F$188,MATCH(D66,$D$5:$D$188,0))</f>
        <v>0.010462962964084</v>
      </c>
    </row>
    <row r="67" spans="1:9" ht="15" customHeight="1">
      <c r="A67" s="14">
        <v>63</v>
      </c>
      <c r="B67" s="34" t="s">
        <v>92</v>
      </c>
      <c r="C67" s="34" t="s">
        <v>129</v>
      </c>
      <c r="D67" s="35" t="s">
        <v>28</v>
      </c>
      <c r="E67" s="34" t="s">
        <v>15</v>
      </c>
      <c r="F67" s="39">
        <v>0.05663194444787223</v>
      </c>
      <c r="G67" s="14" t="str">
        <f t="shared" si="0"/>
        <v>6.16/km</v>
      </c>
      <c r="H67" s="16">
        <f t="shared" si="1"/>
        <v>0.021585648151813075</v>
      </c>
      <c r="I67" s="16">
        <f>F67-INDEX($F$5:$F$188,MATCH(D67,$D$5:$D$188,0))</f>
        <v>0.01640046296233777</v>
      </c>
    </row>
    <row r="68" spans="1:9" ht="15" customHeight="1">
      <c r="A68" s="14">
        <v>64</v>
      </c>
      <c r="B68" s="34" t="s">
        <v>165</v>
      </c>
      <c r="C68" s="34" t="s">
        <v>135</v>
      </c>
      <c r="D68" s="35" t="s">
        <v>28</v>
      </c>
      <c r="E68" s="34" t="s">
        <v>15</v>
      </c>
      <c r="F68" s="39">
        <v>0.056643518517375924</v>
      </c>
      <c r="G68" s="14" t="str">
        <f t="shared" si="0"/>
        <v>6.16/km</v>
      </c>
      <c r="H68" s="16">
        <f t="shared" si="1"/>
        <v>0.02159722222131677</v>
      </c>
      <c r="I68" s="16">
        <f>F68-INDEX($F$5:$F$188,MATCH(D68,$D$5:$D$188,0))</f>
        <v>0.016412037031841464</v>
      </c>
    </row>
    <row r="69" spans="1:9" ht="15" customHeight="1">
      <c r="A69" s="14">
        <v>65</v>
      </c>
      <c r="B69" s="34" t="s">
        <v>161</v>
      </c>
      <c r="C69" s="34" t="s">
        <v>134</v>
      </c>
      <c r="D69" s="35" t="s">
        <v>12</v>
      </c>
      <c r="E69" s="34" t="s">
        <v>24</v>
      </c>
      <c r="F69" s="39">
        <v>0.05677083333284827</v>
      </c>
      <c r="G69" s="14" t="str">
        <f aca="true" t="shared" si="2" ref="G69:G89">TEXT(INT((HOUR(F69)*3600+MINUTE(F69)*60+SECOND(F69))/$I$3/60),"0")&amp;"."&amp;TEXT(MOD((HOUR(F69)*3600+MINUTE(F69)*60+SECOND(F69))/$I$3,60),"00")&amp;"/km"</f>
        <v>6.17/km</v>
      </c>
      <c r="H69" s="16">
        <f aca="true" t="shared" si="3" ref="H69:H89">F69-$F$5</f>
        <v>0.021724537036789116</v>
      </c>
      <c r="I69" s="16">
        <f>F69-INDEX($F$5:$F$188,MATCH(D69,$D$5:$D$188,0))</f>
        <v>0.021724537036789116</v>
      </c>
    </row>
    <row r="70" spans="1:9" ht="15" customHeight="1">
      <c r="A70" s="14">
        <v>66</v>
      </c>
      <c r="B70" s="34" t="s">
        <v>93</v>
      </c>
      <c r="C70" s="34" t="s">
        <v>7</v>
      </c>
      <c r="D70" s="35" t="s">
        <v>50</v>
      </c>
      <c r="E70" s="34" t="s">
        <v>36</v>
      </c>
      <c r="F70" s="39">
        <v>0.056932870371383615</v>
      </c>
      <c r="G70" s="14" t="str">
        <f t="shared" si="2"/>
        <v>6.18/km</v>
      </c>
      <c r="H70" s="16">
        <f t="shared" si="3"/>
        <v>0.02188657407532446</v>
      </c>
      <c r="I70" s="16">
        <f>F70-INDEX($F$5:$F$188,MATCH(D70,$D$5:$D$188,0))</f>
        <v>0.0117013888884685</v>
      </c>
    </row>
    <row r="71" spans="1:9" ht="15" customHeight="1">
      <c r="A71" s="14">
        <v>67</v>
      </c>
      <c r="B71" s="34" t="s">
        <v>177</v>
      </c>
      <c r="C71" s="34" t="s">
        <v>2</v>
      </c>
      <c r="D71" s="35" t="s">
        <v>50</v>
      </c>
      <c r="E71" s="34" t="s">
        <v>18</v>
      </c>
      <c r="F71" s="39">
        <v>0.057002314817509614</v>
      </c>
      <c r="G71" s="14" t="str">
        <f t="shared" si="2"/>
        <v>6.19/km</v>
      </c>
      <c r="H71" s="16">
        <f t="shared" si="3"/>
        <v>0.02195601852145046</v>
      </c>
      <c r="I71" s="16">
        <f>F71-INDEX($F$5:$F$188,MATCH(D71,$D$5:$D$188,0))</f>
        <v>0.0117708333345945</v>
      </c>
    </row>
    <row r="72" spans="1:9" ht="15" customHeight="1">
      <c r="A72" s="14">
        <v>68</v>
      </c>
      <c r="B72" s="34" t="s">
        <v>94</v>
      </c>
      <c r="C72" s="34" t="s">
        <v>133</v>
      </c>
      <c r="D72" s="35" t="s">
        <v>54</v>
      </c>
      <c r="E72" s="34" t="s">
        <v>15</v>
      </c>
      <c r="F72" s="39">
        <v>0.057071759256359655</v>
      </c>
      <c r="G72" s="14" t="str">
        <f t="shared" si="2"/>
        <v>6.19/km</v>
      </c>
      <c r="H72" s="16">
        <f t="shared" si="3"/>
        <v>0.0220254629603005</v>
      </c>
      <c r="I72" s="16">
        <f>F72-INDEX($F$5:$F$188,MATCH(D72,$D$5:$D$188,0))</f>
        <v>0.011655092588625848</v>
      </c>
    </row>
    <row r="73" spans="1:9" ht="15" customHeight="1">
      <c r="A73" s="14">
        <v>69</v>
      </c>
      <c r="B73" s="34" t="s">
        <v>95</v>
      </c>
      <c r="C73" s="34" t="s">
        <v>151</v>
      </c>
      <c r="D73" s="35" t="s">
        <v>12</v>
      </c>
      <c r="E73" s="34" t="s">
        <v>96</v>
      </c>
      <c r="F73" s="39">
        <v>0.05712962963298196</v>
      </c>
      <c r="G73" s="14" t="str">
        <f t="shared" si="2"/>
        <v>6.20/km</v>
      </c>
      <c r="H73" s="16">
        <f t="shared" si="3"/>
        <v>0.022083333336922806</v>
      </c>
      <c r="I73" s="16">
        <f>F73-INDEX($F$5:$F$188,MATCH(D73,$D$5:$D$188,0))</f>
        <v>0.022083333336922806</v>
      </c>
    </row>
    <row r="74" spans="1:9" ht="15" customHeight="1">
      <c r="A74" s="14">
        <v>70</v>
      </c>
      <c r="B74" s="34" t="s">
        <v>183</v>
      </c>
      <c r="C74" s="34" t="s">
        <v>123</v>
      </c>
      <c r="D74" s="35" t="s">
        <v>21</v>
      </c>
      <c r="E74" s="34" t="s">
        <v>97</v>
      </c>
      <c r="F74" s="39">
        <v>0.057141203702485655</v>
      </c>
      <c r="G74" s="14" t="str">
        <f t="shared" si="2"/>
        <v>6.20/km</v>
      </c>
      <c r="H74" s="16">
        <f t="shared" si="3"/>
        <v>0.0220949074064265</v>
      </c>
      <c r="I74" s="16">
        <f>F74-INDEX($F$5:$F$188,MATCH(D74,$D$5:$D$188,0))</f>
        <v>0.018680555556784384</v>
      </c>
    </row>
    <row r="75" spans="1:9" ht="15" customHeight="1">
      <c r="A75" s="14">
        <v>71</v>
      </c>
      <c r="B75" s="34" t="s">
        <v>98</v>
      </c>
      <c r="C75" s="34" t="s">
        <v>141</v>
      </c>
      <c r="D75" s="35" t="s">
        <v>54</v>
      </c>
      <c r="E75" s="34" t="s">
        <v>96</v>
      </c>
      <c r="F75" s="39">
        <v>0.057175925925548654</v>
      </c>
      <c r="G75" s="14" t="str">
        <f t="shared" si="2"/>
        <v>6.20/km</v>
      </c>
      <c r="H75" s="16">
        <f t="shared" si="3"/>
        <v>0.0221296296294895</v>
      </c>
      <c r="I75" s="16">
        <f>F75-INDEX($F$5:$F$188,MATCH(D75,$D$5:$D$188,0))</f>
        <v>0.011759259257814847</v>
      </c>
    </row>
    <row r="76" spans="1:9" ht="15" customHeight="1">
      <c r="A76" s="14">
        <v>72</v>
      </c>
      <c r="B76" s="34" t="s">
        <v>99</v>
      </c>
      <c r="C76" s="34" t="s">
        <v>126</v>
      </c>
      <c r="D76" s="35" t="s">
        <v>21</v>
      </c>
      <c r="E76" s="34" t="s">
        <v>158</v>
      </c>
      <c r="F76" s="39">
        <v>0.057210648148611654</v>
      </c>
      <c r="G76" s="14" t="str">
        <f t="shared" si="2"/>
        <v>6.20/km</v>
      </c>
      <c r="H76" s="16">
        <f t="shared" si="3"/>
        <v>0.0221643518525525</v>
      </c>
      <c r="I76" s="16">
        <f>F76-INDEX($F$5:$F$188,MATCH(D76,$D$5:$D$188,0))</f>
        <v>0.018750000002910383</v>
      </c>
    </row>
    <row r="77" spans="1:9" ht="15" customHeight="1">
      <c r="A77" s="14">
        <v>73</v>
      </c>
      <c r="B77" s="34" t="s">
        <v>100</v>
      </c>
      <c r="C77" s="34" t="s">
        <v>91</v>
      </c>
      <c r="D77" s="35" t="s">
        <v>50</v>
      </c>
      <c r="E77" s="34" t="s">
        <v>24</v>
      </c>
      <c r="F77" s="39">
        <v>0.05732638888730435</v>
      </c>
      <c r="G77" s="14" t="str">
        <f t="shared" si="2"/>
        <v>6.21/km</v>
      </c>
      <c r="H77" s="16">
        <f t="shared" si="3"/>
        <v>0.022280092591245193</v>
      </c>
      <c r="I77" s="16">
        <f>F77-INDEX($F$5:$F$188,MATCH(D77,$D$5:$D$188,0))</f>
        <v>0.012094907404389232</v>
      </c>
    </row>
    <row r="78" spans="1:9" ht="15" customHeight="1">
      <c r="A78" s="14">
        <v>74</v>
      </c>
      <c r="B78" s="34" t="s">
        <v>101</v>
      </c>
      <c r="C78" s="34" t="s">
        <v>179</v>
      </c>
      <c r="D78" s="35" t="s">
        <v>50</v>
      </c>
      <c r="E78" s="34" t="s">
        <v>18</v>
      </c>
      <c r="F78" s="39">
        <v>0.057534722225682344</v>
      </c>
      <c r="G78" s="14" t="str">
        <f t="shared" si="2"/>
        <v>6.22/km</v>
      </c>
      <c r="H78" s="16">
        <f t="shared" si="3"/>
        <v>0.02248842592962319</v>
      </c>
      <c r="I78" s="16">
        <f>F78-INDEX($F$5:$F$188,MATCH(D78,$D$5:$D$188,0))</f>
        <v>0.01230324074276723</v>
      </c>
    </row>
    <row r="79" spans="1:9" ht="15" customHeight="1">
      <c r="A79" s="14">
        <v>75</v>
      </c>
      <c r="B79" s="34" t="s">
        <v>184</v>
      </c>
      <c r="C79" s="34" t="s">
        <v>123</v>
      </c>
      <c r="D79" s="35" t="s">
        <v>28</v>
      </c>
      <c r="E79" s="34" t="s">
        <v>102</v>
      </c>
      <c r="F79" s="39">
        <v>0.05798611111094942</v>
      </c>
      <c r="G79" s="14" t="str">
        <f t="shared" si="2"/>
        <v>6.25/km</v>
      </c>
      <c r="H79" s="16">
        <f t="shared" si="3"/>
        <v>0.02293981481489027</v>
      </c>
      <c r="I79" s="16">
        <f>F79-INDEX($F$5:$F$188,MATCH(D79,$D$5:$D$188,0))</f>
        <v>0.017754629625414964</v>
      </c>
    </row>
    <row r="80" spans="1:9" ht="15" customHeight="1">
      <c r="A80" s="14">
        <v>76</v>
      </c>
      <c r="B80" s="34" t="s">
        <v>103</v>
      </c>
      <c r="C80" s="34" t="s">
        <v>181</v>
      </c>
      <c r="D80" s="35" t="s">
        <v>28</v>
      </c>
      <c r="E80" s="34" t="s">
        <v>13</v>
      </c>
      <c r="F80" s="39">
        <v>0.061354166668024845</v>
      </c>
      <c r="G80" s="14" t="str">
        <f t="shared" si="2"/>
        <v>6.48/km</v>
      </c>
      <c r="H80" s="16">
        <f t="shared" si="3"/>
        <v>0.02630787037196569</v>
      </c>
      <c r="I80" s="16">
        <f>F80-INDEX($F$5:$F$188,MATCH(D80,$D$5:$D$188,0))</f>
        <v>0.021122685182490386</v>
      </c>
    </row>
    <row r="81" spans="1:9" ht="15" customHeight="1">
      <c r="A81" s="14">
        <v>77</v>
      </c>
      <c r="B81" s="34" t="s">
        <v>104</v>
      </c>
      <c r="C81" s="34" t="s">
        <v>179</v>
      </c>
      <c r="D81" s="35" t="s">
        <v>80</v>
      </c>
      <c r="E81" s="34" t="s">
        <v>69</v>
      </c>
      <c r="F81" s="39">
        <v>0.06171296296088258</v>
      </c>
      <c r="G81" s="14" t="str">
        <f t="shared" si="2"/>
        <v>6.50/km</v>
      </c>
      <c r="H81" s="16">
        <f t="shared" si="3"/>
        <v>0.026666666664823424</v>
      </c>
      <c r="I81" s="16">
        <f>F81-INDEX($F$5:$F$188,MATCH(D81,$D$5:$D$188,0))</f>
        <v>0.009131944440014195</v>
      </c>
    </row>
    <row r="82" spans="1:9" ht="15" customHeight="1">
      <c r="A82" s="14">
        <v>78</v>
      </c>
      <c r="B82" s="34" t="s">
        <v>4</v>
      </c>
      <c r="C82" s="34" t="s">
        <v>138</v>
      </c>
      <c r="D82" s="35" t="s">
        <v>12</v>
      </c>
      <c r="E82" s="34" t="s">
        <v>18</v>
      </c>
      <c r="F82" s="39">
        <v>0.06217592592292931</v>
      </c>
      <c r="G82" s="14" t="str">
        <f t="shared" si="2"/>
        <v>6.53/km</v>
      </c>
      <c r="H82" s="16">
        <f t="shared" si="3"/>
        <v>0.027129629626870155</v>
      </c>
      <c r="I82" s="16">
        <f>F82-INDEX($F$5:$F$188,MATCH(D82,$D$5:$D$188,0))</f>
        <v>0.027129629626870155</v>
      </c>
    </row>
    <row r="83" spans="1:9" ht="15" customHeight="1">
      <c r="A83" s="14">
        <v>79</v>
      </c>
      <c r="B83" s="34" t="s">
        <v>105</v>
      </c>
      <c r="C83" s="34" t="s">
        <v>129</v>
      </c>
      <c r="D83" s="35" t="s">
        <v>21</v>
      </c>
      <c r="E83" s="34" t="s">
        <v>18</v>
      </c>
      <c r="F83" s="39">
        <v>0.06218749999970896</v>
      </c>
      <c r="G83" s="14" t="str">
        <f t="shared" si="2"/>
        <v>6.53/km</v>
      </c>
      <c r="H83" s="16">
        <f t="shared" si="3"/>
        <v>0.027141203703649808</v>
      </c>
      <c r="I83" s="16">
        <f>F83-INDEX($F$5:$F$188,MATCH(D83,$D$5:$D$188,0))</f>
        <v>0.02372685185400769</v>
      </c>
    </row>
    <row r="84" spans="1:9" ht="15" customHeight="1">
      <c r="A84" s="14">
        <v>80</v>
      </c>
      <c r="B84" s="34" t="s">
        <v>106</v>
      </c>
      <c r="C84" s="34" t="s">
        <v>182</v>
      </c>
      <c r="D84" s="35" t="s">
        <v>50</v>
      </c>
      <c r="E84" s="34" t="s">
        <v>85</v>
      </c>
      <c r="F84" s="39">
        <v>0.06359953703940846</v>
      </c>
      <c r="G84" s="14" t="str">
        <f t="shared" si="2"/>
        <v>7.03/km</v>
      </c>
      <c r="H84" s="16">
        <f t="shared" si="3"/>
        <v>0.028553240743349306</v>
      </c>
      <c r="I84" s="16">
        <f>F84-INDEX($F$5:$F$188,MATCH(D84,$D$5:$D$188,0))</f>
        <v>0.018368055556493346</v>
      </c>
    </row>
    <row r="85" spans="1:9" ht="15" customHeight="1">
      <c r="A85" s="14">
        <v>81</v>
      </c>
      <c r="B85" s="34" t="s">
        <v>107</v>
      </c>
      <c r="C85" s="34" t="s">
        <v>171</v>
      </c>
      <c r="D85" s="35" t="s">
        <v>71</v>
      </c>
      <c r="E85" s="34" t="s">
        <v>41</v>
      </c>
      <c r="F85" s="39">
        <v>0.0637615740779438</v>
      </c>
      <c r="G85" s="14" t="str">
        <f t="shared" si="2"/>
        <v>7.04/km</v>
      </c>
      <c r="H85" s="16">
        <f t="shared" si="3"/>
        <v>0.02871527778188465</v>
      </c>
      <c r="I85" s="16">
        <f>F85-INDEX($F$5:$F$188,MATCH(D85,$D$5:$D$188,0))</f>
        <v>0.013310185189766344</v>
      </c>
    </row>
    <row r="86" spans="1:9" ht="15" customHeight="1">
      <c r="A86" s="14">
        <v>82</v>
      </c>
      <c r="B86" s="34" t="s">
        <v>5</v>
      </c>
      <c r="C86" s="34" t="s">
        <v>6</v>
      </c>
      <c r="D86" s="35" t="s">
        <v>50</v>
      </c>
      <c r="E86" s="34" t="s">
        <v>102</v>
      </c>
      <c r="F86" s="39">
        <v>0.06827546296699438</v>
      </c>
      <c r="G86" s="14" t="str">
        <f t="shared" si="2"/>
        <v>7.34/km</v>
      </c>
      <c r="H86" s="16">
        <f t="shared" si="3"/>
        <v>0.03322916667093523</v>
      </c>
      <c r="I86" s="16">
        <f>F86-INDEX($F$5:$F$188,MATCH(D86,$D$5:$D$188,0))</f>
        <v>0.023043981484079268</v>
      </c>
    </row>
    <row r="87" spans="1:9" ht="15" customHeight="1">
      <c r="A87" s="14">
        <v>83</v>
      </c>
      <c r="B87" s="34" t="s">
        <v>3</v>
      </c>
      <c r="C87" s="34"/>
      <c r="D87" s="35" t="s">
        <v>54</v>
      </c>
      <c r="E87" s="34" t="s">
        <v>41</v>
      </c>
      <c r="F87" s="39">
        <v>0.06850694444437977</v>
      </c>
      <c r="G87" s="14" t="str">
        <f t="shared" si="2"/>
        <v>7.35/km</v>
      </c>
      <c r="H87" s="16">
        <f t="shared" si="3"/>
        <v>0.033460648148320615</v>
      </c>
      <c r="I87" s="16">
        <f>F87-INDEX($F$5:$F$188,MATCH(D87,$D$5:$D$188,0))</f>
        <v>0.023090277776645962</v>
      </c>
    </row>
    <row r="88" spans="1:9" ht="15" customHeight="1">
      <c r="A88" s="14">
        <v>84</v>
      </c>
      <c r="B88" s="34" t="s">
        <v>108</v>
      </c>
      <c r="C88" s="34" t="s">
        <v>178</v>
      </c>
      <c r="D88" s="35" t="s">
        <v>50</v>
      </c>
      <c r="E88" s="34" t="s">
        <v>69</v>
      </c>
      <c r="F88" s="39">
        <v>0.0743750000037835</v>
      </c>
      <c r="G88" s="14" t="str">
        <f t="shared" si="2"/>
        <v>8.14/km</v>
      </c>
      <c r="H88" s="16">
        <f t="shared" si="3"/>
        <v>0.039328703707724344</v>
      </c>
      <c r="I88" s="16">
        <f>F88-INDEX($F$5:$F$188,MATCH(D88,$D$5:$D$188,0))</f>
        <v>0.029143518520868383</v>
      </c>
    </row>
    <row r="89" spans="1:9" ht="15" customHeight="1">
      <c r="A89" s="18">
        <v>85</v>
      </c>
      <c r="B89" s="36" t="s">
        <v>109</v>
      </c>
      <c r="C89" s="36" t="s">
        <v>138</v>
      </c>
      <c r="D89" s="37" t="s">
        <v>28</v>
      </c>
      <c r="E89" s="36" t="s">
        <v>69</v>
      </c>
      <c r="F89" s="40">
        <v>0.07443287037312984</v>
      </c>
      <c r="G89" s="18" t="str">
        <f t="shared" si="2"/>
        <v>8.15/km</v>
      </c>
      <c r="H89" s="20">
        <f t="shared" si="3"/>
        <v>0.03938657407707069</v>
      </c>
      <c r="I89" s="20">
        <f>F89-INDEX($F$5:$F$188,MATCH(D89,$D$5:$D$188,0))</f>
        <v>0.034201388887595385</v>
      </c>
    </row>
  </sheetData>
  <autoFilter ref="A4:I8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Trail delle cerase</v>
      </c>
      <c r="B1" s="30"/>
      <c r="C1" s="30"/>
    </row>
    <row r="2" spans="1:3" ht="42" customHeight="1">
      <c r="A2" s="31" t="str">
        <f>Individuale!A3&amp;" km. "&amp;Individuale!I3</f>
        <v>S.Angelo Roccalvecce (VT) Italia - Sabato 02/06/2012 km. 13</v>
      </c>
      <c r="B2" s="31"/>
      <c r="C2" s="31"/>
    </row>
    <row r="3" spans="1:3" ht="24.75" customHeight="1">
      <c r="A3" s="21" t="s">
        <v>114</v>
      </c>
      <c r="B3" s="22" t="s">
        <v>118</v>
      </c>
      <c r="C3" s="22" t="s">
        <v>10</v>
      </c>
    </row>
    <row r="4" spans="1:3" ht="15" customHeight="1">
      <c r="A4" s="10">
        <v>1</v>
      </c>
      <c r="B4" s="11" t="s">
        <v>18</v>
      </c>
      <c r="C4" s="23">
        <v>14</v>
      </c>
    </row>
    <row r="5" spans="1:3" ht="15" customHeight="1">
      <c r="A5" s="14">
        <v>2</v>
      </c>
      <c r="B5" s="15" t="s">
        <v>24</v>
      </c>
      <c r="C5" s="24">
        <v>10</v>
      </c>
    </row>
    <row r="6" spans="1:3" ht="15" customHeight="1">
      <c r="A6" s="14">
        <v>3</v>
      </c>
      <c r="B6" s="15" t="s">
        <v>15</v>
      </c>
      <c r="C6" s="24">
        <v>9</v>
      </c>
    </row>
    <row r="7" spans="1:3" ht="15" customHeight="1">
      <c r="A7" s="14">
        <v>4</v>
      </c>
      <c r="B7" s="15" t="s">
        <v>41</v>
      </c>
      <c r="C7" s="24">
        <v>8</v>
      </c>
    </row>
    <row r="8" spans="1:3" ht="15" customHeight="1">
      <c r="A8" s="14">
        <v>5</v>
      </c>
      <c r="B8" s="15" t="s">
        <v>69</v>
      </c>
      <c r="C8" s="24">
        <v>6</v>
      </c>
    </row>
    <row r="9" spans="1:3" ht="15" customHeight="1">
      <c r="A9" s="14">
        <v>6</v>
      </c>
      <c r="B9" s="15" t="s">
        <v>36</v>
      </c>
      <c r="C9" s="24">
        <v>5</v>
      </c>
    </row>
    <row r="10" spans="1:3" ht="15" customHeight="1">
      <c r="A10" s="14">
        <v>7</v>
      </c>
      <c r="B10" s="15" t="s">
        <v>13</v>
      </c>
      <c r="C10" s="24">
        <v>5</v>
      </c>
    </row>
    <row r="11" spans="1:3" ht="15" customHeight="1">
      <c r="A11" s="14">
        <v>8</v>
      </c>
      <c r="B11" s="15" t="s">
        <v>56</v>
      </c>
      <c r="C11" s="24">
        <v>3</v>
      </c>
    </row>
    <row r="12" spans="1:3" ht="15" customHeight="1">
      <c r="A12" s="14">
        <v>9</v>
      </c>
      <c r="B12" s="15" t="s">
        <v>22</v>
      </c>
      <c r="C12" s="24">
        <v>3</v>
      </c>
    </row>
    <row r="13" spans="1:3" ht="15" customHeight="1">
      <c r="A13" s="14">
        <v>10</v>
      </c>
      <c r="B13" s="15" t="s">
        <v>96</v>
      </c>
      <c r="C13" s="24">
        <v>2</v>
      </c>
    </row>
    <row r="14" spans="1:3" ht="15" customHeight="1">
      <c r="A14" s="14">
        <v>11</v>
      </c>
      <c r="B14" s="15" t="s">
        <v>47</v>
      </c>
      <c r="C14" s="24">
        <v>2</v>
      </c>
    </row>
    <row r="15" spans="1:3" ht="15" customHeight="1">
      <c r="A15" s="14">
        <v>12</v>
      </c>
      <c r="B15" s="15" t="s">
        <v>85</v>
      </c>
      <c r="C15" s="24">
        <v>2</v>
      </c>
    </row>
    <row r="16" spans="1:3" ht="15" customHeight="1">
      <c r="A16" s="14">
        <v>13</v>
      </c>
      <c r="B16" s="15" t="s">
        <v>102</v>
      </c>
      <c r="C16" s="24">
        <v>2</v>
      </c>
    </row>
    <row r="17" spans="1:3" ht="15" customHeight="1">
      <c r="A17" s="14">
        <v>14</v>
      </c>
      <c r="B17" s="15" t="s">
        <v>42</v>
      </c>
      <c r="C17" s="24">
        <v>2</v>
      </c>
    </row>
    <row r="18" spans="1:3" ht="15" customHeight="1">
      <c r="A18" s="14">
        <v>15</v>
      </c>
      <c r="B18" s="15" t="s">
        <v>158</v>
      </c>
      <c r="C18" s="24">
        <v>2</v>
      </c>
    </row>
    <row r="19" spans="1:3" ht="15" customHeight="1">
      <c r="A19" s="14">
        <v>16</v>
      </c>
      <c r="B19" s="15" t="s">
        <v>38</v>
      </c>
      <c r="C19" s="24">
        <v>2</v>
      </c>
    </row>
    <row r="20" spans="1:3" ht="15" customHeight="1">
      <c r="A20" s="14">
        <v>17</v>
      </c>
      <c r="B20" s="15" t="s">
        <v>39</v>
      </c>
      <c r="C20" s="24">
        <v>1</v>
      </c>
    </row>
    <row r="21" spans="1:3" ht="15" customHeight="1">
      <c r="A21" s="14">
        <v>18</v>
      </c>
      <c r="B21" s="15" t="s">
        <v>16</v>
      </c>
      <c r="C21" s="24">
        <v>1</v>
      </c>
    </row>
    <row r="22" spans="1:3" ht="15" customHeight="1">
      <c r="A22" s="14">
        <v>19</v>
      </c>
      <c r="B22" s="15" t="s">
        <v>55</v>
      </c>
      <c r="C22" s="24">
        <v>1</v>
      </c>
    </row>
    <row r="23" spans="1:3" ht="15" customHeight="1">
      <c r="A23" s="14">
        <v>20</v>
      </c>
      <c r="B23" s="15" t="s">
        <v>26</v>
      </c>
      <c r="C23" s="24">
        <v>1</v>
      </c>
    </row>
    <row r="24" spans="1:3" ht="15" customHeight="1">
      <c r="A24" s="14">
        <v>21</v>
      </c>
      <c r="B24" s="15" t="s">
        <v>97</v>
      </c>
      <c r="C24" s="24">
        <v>1</v>
      </c>
    </row>
    <row r="25" spans="1:3" ht="15" customHeight="1">
      <c r="A25" s="14">
        <v>22</v>
      </c>
      <c r="B25" s="15" t="s">
        <v>32</v>
      </c>
      <c r="C25" s="24">
        <v>1</v>
      </c>
    </row>
    <row r="26" spans="1:3" ht="15" customHeight="1">
      <c r="A26" s="14">
        <v>23</v>
      </c>
      <c r="B26" s="15" t="s">
        <v>83</v>
      </c>
      <c r="C26" s="24">
        <v>1</v>
      </c>
    </row>
    <row r="27" spans="1:3" ht="15" customHeight="1">
      <c r="A27" s="18">
        <v>24</v>
      </c>
      <c r="B27" s="19" t="s">
        <v>166</v>
      </c>
      <c r="C27" s="25">
        <v>1</v>
      </c>
    </row>
    <row r="28" spans="1:3" ht="12.75">
      <c r="A28" s="26"/>
      <c r="B28" s="26"/>
      <c r="C28" s="26">
        <f>SUM(C4:C27)</f>
        <v>85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2012-06-05T08:10:47Z</dcterms:created>
  <dcterms:modified xsi:type="dcterms:W3CDTF">2012-06-05T08:10:47Z</dcterms:modified>
  <cp:category/>
  <cp:version/>
  <cp:contentType/>
  <cp:contentStatus/>
</cp:coreProperties>
</file>