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Individuale" sheetId="1" r:id="rId1"/>
    <sheet name="Squadre" sheetId="2" r:id="rId2"/>
  </sheets>
  <definedNames>
    <definedName name="_xlnm._FilterDatabase" localSheetId="0" hidden="1">'Individuale'!$A$4:$I$100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<sst xmlns="http://schemas.openxmlformats.org/spreadsheetml/2006/main" count="334" uniqueCount="141">
  <si>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</si>
  <si>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</si>
  <si>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</si>
  <si>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</si>
  <si>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</si>
  <si>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</si>
  <si>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</si>
  <si>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</si>
  <si>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</si>
  <si>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</si>
  <si>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</si>
  <si>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-</t>
  </si>
  <si>
    <t>A.S.D. Podistica Solidarietà</t>
  </si>
  <si>
    <t>5ª edizione</t>
  </si>
  <si>
    <t>De Dominicis Luca</t>
  </si>
  <si>
    <t>Di Marco Sport</t>
  </si>
  <si>
    <t>Errico Sergio Eder</t>
  </si>
  <si>
    <t>Kolaveri Socol</t>
  </si>
  <si>
    <t>Paone Raffaele</t>
  </si>
  <si>
    <t>Millepiedi</t>
  </si>
  <si>
    <t>Cirulli Alessandro</t>
  </si>
  <si>
    <t>Villa Pamphili</t>
  </si>
  <si>
    <t>Pucilli Marco</t>
  </si>
  <si>
    <t>Alsium</t>
  </si>
  <si>
    <t>Petracchiola Salvatore</t>
  </si>
  <si>
    <t>Falabella Fabrizio</t>
  </si>
  <si>
    <t>Uisp Civitavecchia</t>
  </si>
  <si>
    <t>Donati Stefano</t>
  </si>
  <si>
    <t>LBM</t>
  </si>
  <si>
    <t>Cocchia Domenico</t>
  </si>
  <si>
    <t>DE As. Francesco</t>
  </si>
  <si>
    <t xml:space="preserve">Pelosi Monica </t>
  </si>
  <si>
    <t>Mastropietro Claudio</t>
  </si>
  <si>
    <t>Bevivino Matteo</t>
  </si>
  <si>
    <t>Runacademy</t>
  </si>
  <si>
    <t>Iannilli Carlo</t>
  </si>
  <si>
    <t>Baldini Fabrizio</t>
  </si>
  <si>
    <t>Vinci Silvia</t>
  </si>
  <si>
    <t>Forum</t>
  </si>
  <si>
    <t>Cervo Ferdinando</t>
  </si>
  <si>
    <t>Pontieri Daniela</t>
  </si>
  <si>
    <t>Ostini Roberta</t>
  </si>
  <si>
    <t>Budano Andrea</t>
  </si>
  <si>
    <t>Casalotti</t>
  </si>
  <si>
    <t>Uneddo Salvatore</t>
  </si>
  <si>
    <t>Fulmini e Saette</t>
  </si>
  <si>
    <t>Scrocca Ilario</t>
  </si>
  <si>
    <t xml:space="preserve">Picchi Simone </t>
  </si>
  <si>
    <t>Asd Atletica Monte Mario</t>
  </si>
  <si>
    <t>Lucidi Giuliano</t>
  </si>
  <si>
    <t xml:space="preserve">Uisp </t>
  </si>
  <si>
    <t>Di Fruscio Vincenzo</t>
  </si>
  <si>
    <t>Peruzzi Laura</t>
  </si>
  <si>
    <t>Pagano Roberto</t>
  </si>
  <si>
    <t>Stabile Gianluca</t>
  </si>
  <si>
    <t>Labricciosa Mario</t>
  </si>
  <si>
    <t>Runner Club Maratona Di Roma</t>
  </si>
  <si>
    <t>Russo Pietro</t>
  </si>
  <si>
    <t>Etrurian</t>
  </si>
  <si>
    <t>Salvioni Simona</t>
  </si>
  <si>
    <t xml:space="preserve">DI Giannicola Emiliano </t>
  </si>
  <si>
    <t>Aronica Claudio</t>
  </si>
  <si>
    <t>Mignogna Mariagrazia</t>
  </si>
  <si>
    <t>Trail dei due laghi</t>
  </si>
  <si>
    <t>Vitta Giuseppe</t>
  </si>
  <si>
    <t>Torreggiani Silvio</t>
  </si>
  <si>
    <t xml:space="preserve">Salvioni Mara </t>
  </si>
  <si>
    <t>Casalicchio Marco</t>
  </si>
  <si>
    <t>Bartolami Massimo</t>
  </si>
  <si>
    <t>Villa Guglielmi</t>
  </si>
  <si>
    <t>La Montagna Clemente</t>
  </si>
  <si>
    <t>Pelino Massimo</t>
  </si>
  <si>
    <t>Maratona di Roma</t>
  </si>
  <si>
    <t>Orati Claudio</t>
  </si>
  <si>
    <t>Caere Trekking</t>
  </si>
  <si>
    <t xml:space="preserve">Servili Alessandro </t>
  </si>
  <si>
    <t>Falcucci Elvira</t>
  </si>
  <si>
    <t>Pierantozzi Massimo</t>
  </si>
  <si>
    <t>Bancari Romani</t>
  </si>
  <si>
    <t>Ciervo Antonio</t>
  </si>
  <si>
    <t>Di Domenico Vincenzo</t>
  </si>
  <si>
    <t>Carloni Loris</t>
  </si>
  <si>
    <t>Martinelli Angela</t>
  </si>
  <si>
    <t>Purosangue</t>
  </si>
  <si>
    <t xml:space="preserve">Manzo Daniele </t>
  </si>
  <si>
    <t>Virgili Lamberto</t>
  </si>
  <si>
    <t>Leopardo Lucio</t>
  </si>
  <si>
    <t>Del Proposto Gianpaolo</t>
  </si>
  <si>
    <t>Forte Eugenio</t>
  </si>
  <si>
    <t>Ferrantini Severina</t>
  </si>
  <si>
    <t xml:space="preserve">Signorini Marco </t>
  </si>
  <si>
    <t>Flamini Alessandro</t>
  </si>
  <si>
    <t>Fiorito Leo</t>
  </si>
  <si>
    <t xml:space="preserve">Corallo Francesco </t>
  </si>
  <si>
    <t>LadispoliTriathlon</t>
  </si>
  <si>
    <t>Massi Rita</t>
  </si>
  <si>
    <t>Sacco Massimiliano</t>
  </si>
  <si>
    <t>Ricalzone Riccardo</t>
  </si>
  <si>
    <t xml:space="preserve">Roscioli Fabiano </t>
  </si>
  <si>
    <t>Cuppone Sonia</t>
  </si>
  <si>
    <t>Troccia Marco</t>
  </si>
  <si>
    <t>Di Michele Fabrizio</t>
  </si>
  <si>
    <t>Fargnoli Mauro</t>
  </si>
  <si>
    <t>Testagrossa Alessandro</t>
  </si>
  <si>
    <t>Di Palma Filomena</t>
  </si>
  <si>
    <t xml:space="preserve">Grandi Carla </t>
  </si>
  <si>
    <t>Uisp</t>
  </si>
  <si>
    <t>Virgili Danilo</t>
  </si>
  <si>
    <t>D'Antonio Salvatore</t>
  </si>
  <si>
    <t>Filippone Rossana</t>
  </si>
  <si>
    <t>Lamia Francesco</t>
  </si>
  <si>
    <t>Di Felice Annamaria</t>
  </si>
  <si>
    <t>GSD Lital</t>
  </si>
  <si>
    <t>Bentivoglio Claudio</t>
  </si>
  <si>
    <t>SS.Lazio</t>
  </si>
  <si>
    <t>Giuliano Antonio</t>
  </si>
  <si>
    <t>Clemot Massimiliano</t>
  </si>
  <si>
    <t xml:space="preserve">Podistica </t>
  </si>
  <si>
    <t>Striaolo Marina</t>
  </si>
  <si>
    <t>Miranda Virginia</t>
  </si>
  <si>
    <t>Cenni Paola</t>
  </si>
  <si>
    <t>GS</t>
  </si>
  <si>
    <t>Balwas Wioletta</t>
  </si>
  <si>
    <t>Bella Stefano</t>
  </si>
  <si>
    <t>Papaleo Patrizio</t>
  </si>
  <si>
    <t>Frazzetta Mario</t>
  </si>
  <si>
    <t>Rosolino Antonio</t>
  </si>
  <si>
    <t xml:space="preserve">Dibitonto Pasquale </t>
  </si>
  <si>
    <t>Olimpia</t>
  </si>
  <si>
    <t>Porena Manuela</t>
  </si>
  <si>
    <t>Cherubini Maurizio</t>
  </si>
  <si>
    <t xml:space="preserve">Ciuna Barbara </t>
  </si>
  <si>
    <t>Petrelli Savino</t>
  </si>
  <si>
    <t>Sabatini Carlo</t>
  </si>
  <si>
    <t xml:space="preserve">Ricci Carlo </t>
  </si>
  <si>
    <t>Rizzo Silvia</t>
  </si>
  <si>
    <t xml:space="preserve">Trail dei due laghi </t>
  </si>
  <si>
    <t>Nogarotto Armando</t>
  </si>
  <si>
    <t>Individuale</t>
  </si>
  <si>
    <t>Corri sulle Strade dell'Ente Maremma</t>
  </si>
  <si>
    <t>Borgo di Ceri - Rm (RM) Italia - Domenica 12/06/2016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</si>
</sst>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:mm:ss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Lucida Handwriting"/>
      <family val="4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Lucida Handwriting"/>
      <family val="4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Verdana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21" fontId="7" fillId="0" borderId="14" xfId="0" applyNumberFormat="1" applyFont="1" applyFill="1" applyBorder="1" applyAlignment="1">
      <alignment horizontal="center" vertical="center"/>
    </xf>
    <xf numFmtId="1" fontId="5" fillId="34" borderId="15" xfId="0" applyNumberFormat="1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52" fillId="35" borderId="13" xfId="0" applyFont="1" applyFill="1" applyBorder="1" applyAlignment="1">
      <alignment horizontal="center" vertical="center"/>
    </xf>
    <xf numFmtId="21" fontId="52" fillId="35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52" fillId="35" borderId="13" xfId="0" applyFont="1" applyFill="1" applyBorder="1" applyAlignment="1">
      <alignment vertical="center"/>
    </xf>
    <xf numFmtId="0" fontId="52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14" fillId="34" borderId="15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 wrapText="1"/>
    </xf>
    <xf numFmtId="165" fontId="7" fillId="0" borderId="12" xfId="0" applyNumberFormat="1" applyFont="1" applyFill="1" applyBorder="1" applyAlignment="1">
      <alignment horizontal="center" vertical="center"/>
    </xf>
    <xf numFmtId="165" fontId="7" fillId="0" borderId="13" xfId="0" applyNumberFormat="1" applyFont="1" applyFill="1" applyBorder="1" applyAlignment="1">
      <alignment horizontal="center" vertical="center"/>
    </xf>
    <xf numFmtId="165" fontId="7" fillId="0" borderId="14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52" fillId="35" borderId="18" xfId="0" applyFont="1" applyFill="1" applyBorder="1" applyAlignment="1">
      <alignment vertical="center"/>
    </xf>
    <xf numFmtId="0" fontId="52" fillId="35" borderId="21" xfId="0" applyFont="1" applyFill="1" applyBorder="1" applyAlignment="1">
      <alignment vertical="center"/>
    </xf>
    <xf numFmtId="165" fontId="52" fillId="35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I4" sqref="I4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0" t="s">
        <v>139</v>
      </c>
      <c r="B1" s="30"/>
      <c r="C1" s="30"/>
      <c r="D1" s="30"/>
      <c r="E1" s="30"/>
      <c r="F1" s="30"/>
      <c r="G1" s="30"/>
      <c r="H1" s="30"/>
      <c r="I1" s="30"/>
    </row>
    <row r="2" spans="1:9" ht="24" customHeight="1">
      <c r="A2" s="31" t="s">
        <v>13</v>
      </c>
      <c r="B2" s="31"/>
      <c r="C2" s="31"/>
      <c r="D2" s="31"/>
      <c r="E2" s="31"/>
      <c r="F2" s="31"/>
      <c r="G2" s="31"/>
      <c r="H2" s="31"/>
      <c r="I2" s="31"/>
    </row>
    <row r="3" spans="1:9" ht="24" customHeight="1">
      <c r="A3" s="32" t="s">
        <v>140</v>
      </c>
      <c r="B3" s="32"/>
      <c r="C3" s="32"/>
      <c r="D3" s="32"/>
      <c r="E3" s="32"/>
      <c r="F3" s="32"/>
      <c r="G3" s="32"/>
      <c r="H3" s="3" t="s">
        <v>1</v>
      </c>
      <c r="I3" s="4">
        <v>9</v>
      </c>
    </row>
    <row r="4" spans="1:9" ht="37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9" t="s">
        <v>9</v>
      </c>
      <c r="I4" s="9" t="s">
        <v>10</v>
      </c>
    </row>
    <row r="5" spans="1:9" s="13" customFormat="1" ht="15" customHeight="1">
      <c r="A5" s="10">
        <v>1</v>
      </c>
      <c r="B5" s="38" t="s">
        <v>14</v>
      </c>
      <c r="C5" s="41"/>
      <c r="D5" s="10" t="s">
        <v>11</v>
      </c>
      <c r="E5" s="11" t="s">
        <v>15</v>
      </c>
      <c r="F5" s="35">
        <v>0.02217592592592593</v>
      </c>
      <c r="G5" s="10" t="str">
        <f aca="true" t="shared" si="0" ref="G5:G68">TEXT(INT((HOUR(F5)*3600+MINUTE(F5)*60+SECOND(F5))/$I$3/60),"0")&amp;"."&amp;TEXT(MOD((HOUR(F5)*3600+MINUTE(F5)*60+SECOND(F5))/$I$3,60),"00")&amp;"/km"</f>
        <v>3.33/km</v>
      </c>
      <c r="H5" s="12">
        <f aca="true" t="shared" si="1" ref="H5:H68">F5-$F$5</f>
        <v>0</v>
      </c>
      <c r="I5" s="12">
        <f>F5-INDEX($F$5:$F$82,MATCH(D5,$D$5:$D$82,0))</f>
        <v>0</v>
      </c>
    </row>
    <row r="6" spans="1:9" s="13" customFormat="1" ht="15" customHeight="1">
      <c r="A6" s="14">
        <v>2</v>
      </c>
      <c r="B6" s="39" t="s">
        <v>16</v>
      </c>
      <c r="C6" s="42"/>
      <c r="D6" s="14" t="s">
        <v>11</v>
      </c>
      <c r="E6" s="15" t="s">
        <v>15</v>
      </c>
      <c r="F6" s="36">
        <v>0.0221875</v>
      </c>
      <c r="G6" s="14" t="str">
        <f t="shared" si="0"/>
        <v>3.33/km</v>
      </c>
      <c r="H6" s="16">
        <f t="shared" si="1"/>
        <v>1.1574074074070101E-05</v>
      </c>
      <c r="I6" s="16">
        <f>F6-INDEX($F$5:$F$82,MATCH(D6,$D$5:$D$82,0))</f>
        <v>1.1574074074070101E-05</v>
      </c>
    </row>
    <row r="7" spans="1:9" s="13" customFormat="1" ht="15" customHeight="1">
      <c r="A7" s="14">
        <v>3</v>
      </c>
      <c r="B7" s="39" t="s">
        <v>17</v>
      </c>
      <c r="C7" s="42"/>
      <c r="D7" s="14" t="s">
        <v>11</v>
      </c>
      <c r="E7" s="15" t="s">
        <v>138</v>
      </c>
      <c r="F7" s="36">
        <v>0.02344907407407407</v>
      </c>
      <c r="G7" s="14" t="str">
        <f t="shared" si="0"/>
        <v>3.45/km</v>
      </c>
      <c r="H7" s="16">
        <f t="shared" si="1"/>
        <v>0.0012731481481481413</v>
      </c>
      <c r="I7" s="16">
        <f>F7-INDEX($F$5:$F$82,MATCH(D7,$D$5:$D$82,0))</f>
        <v>0.0012731481481481413</v>
      </c>
    </row>
    <row r="8" spans="1:9" s="13" customFormat="1" ht="15" customHeight="1">
      <c r="A8" s="14">
        <v>4</v>
      </c>
      <c r="B8" s="39" t="s">
        <v>18</v>
      </c>
      <c r="C8" s="42"/>
      <c r="D8" s="14" t="s">
        <v>11</v>
      </c>
      <c r="E8" s="15" t="s">
        <v>19</v>
      </c>
      <c r="F8" s="36">
        <v>0.024085648148148148</v>
      </c>
      <c r="G8" s="14" t="str">
        <f t="shared" si="0"/>
        <v>3.51/km</v>
      </c>
      <c r="H8" s="16">
        <f t="shared" si="1"/>
        <v>0.001909722222222219</v>
      </c>
      <c r="I8" s="16">
        <f>F8-INDEX($F$5:$F$82,MATCH(D8,$D$5:$D$82,0))</f>
        <v>0.001909722222222219</v>
      </c>
    </row>
    <row r="9" spans="1:9" s="13" customFormat="1" ht="15" customHeight="1">
      <c r="A9" s="14">
        <v>5</v>
      </c>
      <c r="B9" s="39" t="s">
        <v>20</v>
      </c>
      <c r="C9" s="42"/>
      <c r="D9" s="14" t="s">
        <v>11</v>
      </c>
      <c r="E9" s="15" t="s">
        <v>21</v>
      </c>
      <c r="F9" s="36">
        <v>0.02423611111111111</v>
      </c>
      <c r="G9" s="14" t="str">
        <f t="shared" si="0"/>
        <v>3.53/km</v>
      </c>
      <c r="H9" s="16">
        <f t="shared" si="1"/>
        <v>0.0020601851851851823</v>
      </c>
      <c r="I9" s="16">
        <f>F9-INDEX($F$5:$F$82,MATCH(D9,$D$5:$D$82,0))</f>
        <v>0.0020601851851851823</v>
      </c>
    </row>
    <row r="10" spans="1:9" s="13" customFormat="1" ht="15" customHeight="1">
      <c r="A10" s="14">
        <v>6</v>
      </c>
      <c r="B10" s="39" t="s">
        <v>22</v>
      </c>
      <c r="C10" s="42"/>
      <c r="D10" s="14" t="s">
        <v>11</v>
      </c>
      <c r="E10" s="15" t="s">
        <v>23</v>
      </c>
      <c r="F10" s="36">
        <v>0.024675925925925924</v>
      </c>
      <c r="G10" s="14" t="str">
        <f t="shared" si="0"/>
        <v>3.57/km</v>
      </c>
      <c r="H10" s="16">
        <f t="shared" si="1"/>
        <v>0.0024999999999999953</v>
      </c>
      <c r="I10" s="16">
        <f>F10-INDEX($F$5:$F$82,MATCH(D10,$D$5:$D$82,0))</f>
        <v>0.0024999999999999953</v>
      </c>
    </row>
    <row r="11" spans="1:9" s="13" customFormat="1" ht="15" customHeight="1">
      <c r="A11" s="14">
        <v>7</v>
      </c>
      <c r="B11" s="39" t="s">
        <v>24</v>
      </c>
      <c r="C11" s="42"/>
      <c r="D11" s="14" t="s">
        <v>11</v>
      </c>
      <c r="E11" s="15" t="s">
        <v>19</v>
      </c>
      <c r="F11" s="36">
        <v>0.025740740740740745</v>
      </c>
      <c r="G11" s="14" t="str">
        <f t="shared" si="0"/>
        <v>4.07/km</v>
      </c>
      <c r="H11" s="16">
        <f t="shared" si="1"/>
        <v>0.003564814814814816</v>
      </c>
      <c r="I11" s="16">
        <f>F11-INDEX($F$5:$F$82,MATCH(D11,$D$5:$D$82,0))</f>
        <v>0.003564814814814816</v>
      </c>
    </row>
    <row r="12" spans="1:9" s="13" customFormat="1" ht="15" customHeight="1">
      <c r="A12" s="14">
        <v>8</v>
      </c>
      <c r="B12" s="39" t="s">
        <v>25</v>
      </c>
      <c r="C12" s="42"/>
      <c r="D12" s="14" t="s">
        <v>11</v>
      </c>
      <c r="E12" s="15" t="s">
        <v>26</v>
      </c>
      <c r="F12" s="36">
        <v>0.025937500000000002</v>
      </c>
      <c r="G12" s="14" t="str">
        <f t="shared" si="0"/>
        <v>4.09/km</v>
      </c>
      <c r="H12" s="16">
        <f t="shared" si="1"/>
        <v>0.0037615740740740734</v>
      </c>
      <c r="I12" s="16">
        <f>F12-INDEX($F$5:$F$82,MATCH(D12,$D$5:$D$82,0))</f>
        <v>0.0037615740740740734</v>
      </c>
    </row>
    <row r="13" spans="1:9" s="13" customFormat="1" ht="15" customHeight="1">
      <c r="A13" s="14">
        <v>9</v>
      </c>
      <c r="B13" s="39" t="s">
        <v>27</v>
      </c>
      <c r="C13" s="42"/>
      <c r="D13" s="14" t="s">
        <v>11</v>
      </c>
      <c r="E13" s="15" t="s">
        <v>28</v>
      </c>
      <c r="F13" s="36">
        <v>0.026157407407407407</v>
      </c>
      <c r="G13" s="14" t="str">
        <f t="shared" si="0"/>
        <v>4.11/km</v>
      </c>
      <c r="H13" s="16">
        <f t="shared" si="1"/>
        <v>0.003981481481481478</v>
      </c>
      <c r="I13" s="16">
        <f>F13-INDEX($F$5:$F$82,MATCH(D13,$D$5:$D$82,0))</f>
        <v>0.003981481481481478</v>
      </c>
    </row>
    <row r="14" spans="1:9" s="13" customFormat="1" ht="15" customHeight="1">
      <c r="A14" s="14">
        <v>10</v>
      </c>
      <c r="B14" s="39" t="s">
        <v>29</v>
      </c>
      <c r="C14" s="42"/>
      <c r="D14" s="14" t="s">
        <v>11</v>
      </c>
      <c r="E14" s="15" t="s">
        <v>19</v>
      </c>
      <c r="F14" s="36">
        <v>0.026296296296296293</v>
      </c>
      <c r="G14" s="14" t="str">
        <f t="shared" si="0"/>
        <v>4.12/km</v>
      </c>
      <c r="H14" s="16">
        <f t="shared" si="1"/>
        <v>0.0041203703703703645</v>
      </c>
      <c r="I14" s="16">
        <f>F14-INDEX($F$5:$F$82,MATCH(D14,$D$5:$D$82,0))</f>
        <v>0.0041203703703703645</v>
      </c>
    </row>
    <row r="15" spans="1:9" s="13" customFormat="1" ht="15" customHeight="1">
      <c r="A15" s="14">
        <v>11</v>
      </c>
      <c r="B15" s="39" t="s">
        <v>30</v>
      </c>
      <c r="C15" s="42"/>
      <c r="D15" s="14" t="s">
        <v>11</v>
      </c>
      <c r="E15" s="15" t="s">
        <v>23</v>
      </c>
      <c r="F15" s="36">
        <v>0.026446759259259264</v>
      </c>
      <c r="G15" s="14" t="str">
        <f t="shared" si="0"/>
        <v>4.14/km</v>
      </c>
      <c r="H15" s="16">
        <f t="shared" si="1"/>
        <v>0.004270833333333335</v>
      </c>
      <c r="I15" s="16">
        <f>F15-INDEX($F$5:$F$82,MATCH(D15,$D$5:$D$82,0))</f>
        <v>0.004270833333333335</v>
      </c>
    </row>
    <row r="16" spans="1:9" s="13" customFormat="1" ht="15" customHeight="1">
      <c r="A16" s="25">
        <v>12</v>
      </c>
      <c r="B16" s="44" t="s">
        <v>31</v>
      </c>
      <c r="C16" s="45"/>
      <c r="D16" s="25" t="s">
        <v>11</v>
      </c>
      <c r="E16" s="28" t="s">
        <v>12</v>
      </c>
      <c r="F16" s="46">
        <v>0.02659722222222222</v>
      </c>
      <c r="G16" s="25" t="str">
        <f t="shared" si="0"/>
        <v>4.15/km</v>
      </c>
      <c r="H16" s="26">
        <f t="shared" si="1"/>
        <v>0.004421296296296291</v>
      </c>
      <c r="I16" s="26">
        <f>F16-INDEX($F$5:$F$82,MATCH(D16,$D$5:$D$82,0))</f>
        <v>0.004421296296296291</v>
      </c>
    </row>
    <row r="17" spans="1:9" s="13" customFormat="1" ht="15" customHeight="1">
      <c r="A17" s="14">
        <v>13</v>
      </c>
      <c r="B17" s="39" t="s">
        <v>32</v>
      </c>
      <c r="C17" s="42"/>
      <c r="D17" s="14" t="s">
        <v>11</v>
      </c>
      <c r="E17" s="15" t="s">
        <v>19</v>
      </c>
      <c r="F17" s="36">
        <v>0.026608796296296297</v>
      </c>
      <c r="G17" s="14" t="str">
        <f t="shared" si="0"/>
        <v>4.15/km</v>
      </c>
      <c r="H17" s="16">
        <f t="shared" si="1"/>
        <v>0.004432870370370368</v>
      </c>
      <c r="I17" s="16">
        <f>F17-INDEX($F$5:$F$82,MATCH(D17,$D$5:$D$82,0))</f>
        <v>0.004432870370370368</v>
      </c>
    </row>
    <row r="18" spans="1:9" s="13" customFormat="1" ht="15" customHeight="1">
      <c r="A18" s="14">
        <v>14</v>
      </c>
      <c r="B18" s="39" t="s">
        <v>33</v>
      </c>
      <c r="C18" s="42"/>
      <c r="D18" s="14" t="s">
        <v>11</v>
      </c>
      <c r="E18" s="15" t="s">
        <v>34</v>
      </c>
      <c r="F18" s="36">
        <v>0.026724537037037036</v>
      </c>
      <c r="G18" s="14" t="str">
        <f t="shared" si="0"/>
        <v>4.17/km</v>
      </c>
      <c r="H18" s="16">
        <f t="shared" si="1"/>
        <v>0.0045486111111111074</v>
      </c>
      <c r="I18" s="16">
        <f>F18-INDEX($F$5:$F$82,MATCH(D18,$D$5:$D$82,0))</f>
        <v>0.0045486111111111074</v>
      </c>
    </row>
    <row r="19" spans="1:9" s="13" customFormat="1" ht="15" customHeight="1">
      <c r="A19" s="14">
        <v>15</v>
      </c>
      <c r="B19" s="39" t="s">
        <v>35</v>
      </c>
      <c r="C19" s="42"/>
      <c r="D19" s="14" t="s">
        <v>11</v>
      </c>
      <c r="E19" s="15" t="s">
        <v>19</v>
      </c>
      <c r="F19" s="36">
        <v>0.026990740740740742</v>
      </c>
      <c r="G19" s="14" t="str">
        <f t="shared" si="0"/>
        <v>4.19/km</v>
      </c>
      <c r="H19" s="16">
        <f t="shared" si="1"/>
        <v>0.0048148148148148134</v>
      </c>
      <c r="I19" s="16">
        <f>F19-INDEX($F$5:$F$82,MATCH(D19,$D$5:$D$82,0))</f>
        <v>0.0048148148148148134</v>
      </c>
    </row>
    <row r="20" spans="1:9" s="13" customFormat="1" ht="15" customHeight="1">
      <c r="A20" s="14">
        <v>16</v>
      </c>
      <c r="B20" s="39" t="s">
        <v>36</v>
      </c>
      <c r="C20" s="42"/>
      <c r="D20" s="14" t="s">
        <v>11</v>
      </c>
      <c r="E20" s="15" t="s">
        <v>19</v>
      </c>
      <c r="F20" s="36">
        <v>0.027256944444444445</v>
      </c>
      <c r="G20" s="14" t="str">
        <f t="shared" si="0"/>
        <v>4.22/km</v>
      </c>
      <c r="H20" s="16">
        <f t="shared" si="1"/>
        <v>0.005081018518518516</v>
      </c>
      <c r="I20" s="16">
        <f>F20-INDEX($F$5:$F$82,MATCH(D20,$D$5:$D$82,0))</f>
        <v>0.005081018518518516</v>
      </c>
    </row>
    <row r="21" spans="1:9" s="13" customFormat="1" ht="15" customHeight="1">
      <c r="A21" s="14">
        <v>17</v>
      </c>
      <c r="B21" s="39" t="s">
        <v>37</v>
      </c>
      <c r="C21" s="42"/>
      <c r="D21" s="14" t="s">
        <v>11</v>
      </c>
      <c r="E21" s="15" t="s">
        <v>38</v>
      </c>
      <c r="F21" s="36">
        <v>0.027337962962962963</v>
      </c>
      <c r="G21" s="14" t="str">
        <f t="shared" si="0"/>
        <v>4.22/km</v>
      </c>
      <c r="H21" s="16">
        <f t="shared" si="1"/>
        <v>0.005162037037037034</v>
      </c>
      <c r="I21" s="16">
        <f>F21-INDEX($F$5:$F$82,MATCH(D21,$D$5:$D$82,0))</f>
        <v>0.005162037037037034</v>
      </c>
    </row>
    <row r="22" spans="1:9" s="13" customFormat="1" ht="15" customHeight="1">
      <c r="A22" s="14">
        <v>18</v>
      </c>
      <c r="B22" s="39" t="s">
        <v>39</v>
      </c>
      <c r="C22" s="42"/>
      <c r="D22" s="14" t="s">
        <v>11</v>
      </c>
      <c r="E22" s="15" t="s">
        <v>23</v>
      </c>
      <c r="F22" s="36">
        <v>0.027650462962962963</v>
      </c>
      <c r="G22" s="14" t="str">
        <f t="shared" si="0"/>
        <v>4.25/km</v>
      </c>
      <c r="H22" s="16">
        <f t="shared" si="1"/>
        <v>0.005474537037037035</v>
      </c>
      <c r="I22" s="16">
        <f>F22-INDEX($F$5:$F$82,MATCH(D22,$D$5:$D$82,0))</f>
        <v>0.005474537037037035</v>
      </c>
    </row>
    <row r="23" spans="1:9" s="13" customFormat="1" ht="15" customHeight="1">
      <c r="A23" s="14">
        <v>19</v>
      </c>
      <c r="B23" s="39" t="s">
        <v>40</v>
      </c>
      <c r="C23" s="42"/>
      <c r="D23" s="14" t="s">
        <v>11</v>
      </c>
      <c r="E23" s="15" t="s">
        <v>138</v>
      </c>
      <c r="F23" s="36">
        <v>0.027928240740740743</v>
      </c>
      <c r="G23" s="14" t="str">
        <f t="shared" si="0"/>
        <v>4.28/km</v>
      </c>
      <c r="H23" s="16">
        <f t="shared" si="1"/>
        <v>0.005752314814814814</v>
      </c>
      <c r="I23" s="16">
        <f>F23-INDEX($F$5:$F$82,MATCH(D23,$D$5:$D$82,0))</f>
        <v>0.005752314814814814</v>
      </c>
    </row>
    <row r="24" spans="1:9" s="13" customFormat="1" ht="15" customHeight="1">
      <c r="A24" s="14">
        <v>20</v>
      </c>
      <c r="B24" s="39" t="s">
        <v>41</v>
      </c>
      <c r="C24" s="42"/>
      <c r="D24" s="14" t="s">
        <v>11</v>
      </c>
      <c r="E24" s="15" t="s">
        <v>19</v>
      </c>
      <c r="F24" s="36">
        <v>0.028194444444444442</v>
      </c>
      <c r="G24" s="14" t="str">
        <f t="shared" si="0"/>
        <v>4.31/km</v>
      </c>
      <c r="H24" s="16">
        <f t="shared" si="1"/>
        <v>0.006018518518518513</v>
      </c>
      <c r="I24" s="16">
        <f>F24-INDEX($F$5:$F$82,MATCH(D24,$D$5:$D$82,0))</f>
        <v>0.006018518518518513</v>
      </c>
    </row>
    <row r="25" spans="1:9" s="13" customFormat="1" ht="15" customHeight="1">
      <c r="A25" s="14">
        <v>21</v>
      </c>
      <c r="B25" s="39" t="s">
        <v>42</v>
      </c>
      <c r="C25" s="42"/>
      <c r="D25" s="14" t="s">
        <v>11</v>
      </c>
      <c r="E25" s="15" t="s">
        <v>43</v>
      </c>
      <c r="F25" s="36">
        <v>0.028229166666666666</v>
      </c>
      <c r="G25" s="14" t="str">
        <f t="shared" si="0"/>
        <v>4.31/km</v>
      </c>
      <c r="H25" s="16">
        <f t="shared" si="1"/>
        <v>0.0060532407407407375</v>
      </c>
      <c r="I25" s="16">
        <f>F25-INDEX($F$5:$F$82,MATCH(D25,$D$5:$D$82,0))</f>
        <v>0.0060532407407407375</v>
      </c>
    </row>
    <row r="26" spans="1:9" s="13" customFormat="1" ht="15" customHeight="1">
      <c r="A26" s="14">
        <v>22</v>
      </c>
      <c r="B26" s="39" t="s">
        <v>44</v>
      </c>
      <c r="C26" s="42"/>
      <c r="D26" s="14" t="s">
        <v>11</v>
      </c>
      <c r="E26" s="15" t="s">
        <v>45</v>
      </c>
      <c r="F26" s="36">
        <v>0.028275462962962964</v>
      </c>
      <c r="G26" s="14" t="str">
        <f t="shared" si="0"/>
        <v>4.31/km</v>
      </c>
      <c r="H26" s="16">
        <f t="shared" si="1"/>
        <v>0.006099537037037035</v>
      </c>
      <c r="I26" s="16">
        <f>F26-INDEX($F$5:$F$82,MATCH(D26,$D$5:$D$82,0))</f>
        <v>0.006099537037037035</v>
      </c>
    </row>
    <row r="27" spans="1:9" s="13" customFormat="1" ht="15" customHeight="1">
      <c r="A27" s="14">
        <v>23</v>
      </c>
      <c r="B27" s="39" t="s">
        <v>46</v>
      </c>
      <c r="C27" s="42"/>
      <c r="D27" s="14" t="s">
        <v>11</v>
      </c>
      <c r="E27" s="15" t="s">
        <v>38</v>
      </c>
      <c r="F27" s="36">
        <v>0.02836805555555556</v>
      </c>
      <c r="G27" s="14" t="str">
        <f t="shared" si="0"/>
        <v>4.32/km</v>
      </c>
      <c r="H27" s="16">
        <f t="shared" si="1"/>
        <v>0.006192129629629631</v>
      </c>
      <c r="I27" s="16">
        <f>F27-INDEX($F$5:$F$82,MATCH(D27,$D$5:$D$82,0))</f>
        <v>0.006192129629629631</v>
      </c>
    </row>
    <row r="28" spans="1:9" s="17" customFormat="1" ht="15" customHeight="1">
      <c r="A28" s="14">
        <v>24</v>
      </c>
      <c r="B28" s="39" t="s">
        <v>47</v>
      </c>
      <c r="C28" s="42"/>
      <c r="D28" s="14" t="s">
        <v>11</v>
      </c>
      <c r="E28" s="15" t="s">
        <v>48</v>
      </c>
      <c r="F28" s="36">
        <v>0.028414351851851847</v>
      </c>
      <c r="G28" s="14" t="str">
        <f t="shared" si="0"/>
        <v>4.33/km</v>
      </c>
      <c r="H28" s="16">
        <f t="shared" si="1"/>
        <v>0.006238425925925918</v>
      </c>
      <c r="I28" s="16">
        <f>F28-INDEX($F$5:$F$82,MATCH(D28,$D$5:$D$82,0))</f>
        <v>0.006238425925925918</v>
      </c>
    </row>
    <row r="29" spans="1:9" ht="15" customHeight="1">
      <c r="A29" s="14">
        <v>25</v>
      </c>
      <c r="B29" s="39" t="s">
        <v>49</v>
      </c>
      <c r="C29" s="42"/>
      <c r="D29" s="14" t="s">
        <v>11</v>
      </c>
      <c r="E29" s="15" t="s">
        <v>50</v>
      </c>
      <c r="F29" s="36">
        <v>0.028449074074074075</v>
      </c>
      <c r="G29" s="14" t="str">
        <f t="shared" si="0"/>
        <v>4.33/km</v>
      </c>
      <c r="H29" s="16">
        <f t="shared" si="1"/>
        <v>0.006273148148148146</v>
      </c>
      <c r="I29" s="16">
        <f>F29-INDEX($F$5:$F$82,MATCH(D29,$D$5:$D$82,0))</f>
        <v>0.006273148148148146</v>
      </c>
    </row>
    <row r="30" spans="1:9" ht="15" customHeight="1">
      <c r="A30" s="14">
        <v>26</v>
      </c>
      <c r="B30" s="39" t="s">
        <v>51</v>
      </c>
      <c r="C30" s="42"/>
      <c r="D30" s="14" t="s">
        <v>11</v>
      </c>
      <c r="E30" s="15" t="s">
        <v>43</v>
      </c>
      <c r="F30" s="36">
        <v>0.028460648148148148</v>
      </c>
      <c r="G30" s="14" t="str">
        <f t="shared" si="0"/>
        <v>4.33/km</v>
      </c>
      <c r="H30" s="16">
        <f t="shared" si="1"/>
        <v>0.006284722222222219</v>
      </c>
      <c r="I30" s="16">
        <f>F30-INDEX($F$5:$F$82,MATCH(D30,$D$5:$D$82,0))</f>
        <v>0.006284722222222219</v>
      </c>
    </row>
    <row r="31" spans="1:9" ht="15" customHeight="1">
      <c r="A31" s="14">
        <v>27</v>
      </c>
      <c r="B31" s="39" t="s">
        <v>52</v>
      </c>
      <c r="C31" s="42"/>
      <c r="D31" s="14" t="s">
        <v>11</v>
      </c>
      <c r="E31" s="15" t="s">
        <v>48</v>
      </c>
      <c r="F31" s="36">
        <v>0.028506944444444442</v>
      </c>
      <c r="G31" s="14" t="str">
        <f t="shared" si="0"/>
        <v>4.34/km</v>
      </c>
      <c r="H31" s="16">
        <f t="shared" si="1"/>
        <v>0.006331018518518514</v>
      </c>
      <c r="I31" s="16">
        <f>F31-INDEX($F$5:$F$82,MATCH(D31,$D$5:$D$82,0))</f>
        <v>0.006331018518518514</v>
      </c>
    </row>
    <row r="32" spans="1:9" ht="15" customHeight="1">
      <c r="A32" s="14">
        <v>28</v>
      </c>
      <c r="B32" s="39" t="s">
        <v>53</v>
      </c>
      <c r="C32" s="42"/>
      <c r="D32" s="14" t="s">
        <v>11</v>
      </c>
      <c r="E32" s="15" t="s">
        <v>19</v>
      </c>
      <c r="F32" s="36">
        <v>0.028611111111111115</v>
      </c>
      <c r="G32" s="14" t="str">
        <f t="shared" si="0"/>
        <v>4.35/km</v>
      </c>
      <c r="H32" s="16">
        <f t="shared" si="1"/>
        <v>0.006435185185185186</v>
      </c>
      <c r="I32" s="16">
        <f>F32-INDEX($F$5:$F$82,MATCH(D32,$D$5:$D$82,0))</f>
        <v>0.006435185185185186</v>
      </c>
    </row>
    <row r="33" spans="1:9" ht="15" customHeight="1">
      <c r="A33" s="14">
        <v>29</v>
      </c>
      <c r="B33" s="39" t="s">
        <v>54</v>
      </c>
      <c r="C33" s="42"/>
      <c r="D33" s="14" t="s">
        <v>11</v>
      </c>
      <c r="E33" s="15" t="s">
        <v>38</v>
      </c>
      <c r="F33" s="36">
        <v>0.028784722222222225</v>
      </c>
      <c r="G33" s="14" t="str">
        <f t="shared" si="0"/>
        <v>4.36/km</v>
      </c>
      <c r="H33" s="16">
        <f t="shared" si="1"/>
        <v>0.006608796296296297</v>
      </c>
      <c r="I33" s="16">
        <f>F33-INDEX($F$5:$F$82,MATCH(D33,$D$5:$D$82,0))</f>
        <v>0.006608796296296297</v>
      </c>
    </row>
    <row r="34" spans="1:9" ht="15" customHeight="1">
      <c r="A34" s="14">
        <v>30</v>
      </c>
      <c r="B34" s="39" t="s">
        <v>55</v>
      </c>
      <c r="C34" s="42"/>
      <c r="D34" s="14" t="s">
        <v>11</v>
      </c>
      <c r="E34" s="15" t="s">
        <v>56</v>
      </c>
      <c r="F34" s="36">
        <v>0.029305555555555557</v>
      </c>
      <c r="G34" s="14" t="str">
        <f t="shared" si="0"/>
        <v>4.41/km</v>
      </c>
      <c r="H34" s="16">
        <f t="shared" si="1"/>
        <v>0.007129629629629628</v>
      </c>
      <c r="I34" s="16">
        <f>F34-INDEX($F$5:$F$82,MATCH(D34,$D$5:$D$82,0))</f>
        <v>0.007129629629629628</v>
      </c>
    </row>
    <row r="35" spans="1:9" ht="15" customHeight="1">
      <c r="A35" s="14">
        <v>31</v>
      </c>
      <c r="B35" s="39" t="s">
        <v>57</v>
      </c>
      <c r="C35" s="42"/>
      <c r="D35" s="14" t="s">
        <v>11</v>
      </c>
      <c r="E35" s="15" t="s">
        <v>58</v>
      </c>
      <c r="F35" s="36">
        <v>0.02936342592592592</v>
      </c>
      <c r="G35" s="14" t="str">
        <f t="shared" si="0"/>
        <v>4.42/km</v>
      </c>
      <c r="H35" s="16">
        <f t="shared" si="1"/>
        <v>0.0071874999999999925</v>
      </c>
      <c r="I35" s="16">
        <f>F35-INDEX($F$5:$F$82,MATCH(D35,$D$5:$D$82,0))</f>
        <v>0.0071874999999999925</v>
      </c>
    </row>
    <row r="36" spans="1:9" ht="15" customHeight="1">
      <c r="A36" s="14">
        <v>32</v>
      </c>
      <c r="B36" s="39" t="s">
        <v>59</v>
      </c>
      <c r="C36" s="42"/>
      <c r="D36" s="14" t="s">
        <v>11</v>
      </c>
      <c r="E36" s="15" t="s">
        <v>43</v>
      </c>
      <c r="F36" s="36">
        <v>0.02946759259259259</v>
      </c>
      <c r="G36" s="14" t="str">
        <f t="shared" si="0"/>
        <v>4.43/km</v>
      </c>
      <c r="H36" s="16">
        <f t="shared" si="1"/>
        <v>0.007291666666666662</v>
      </c>
      <c r="I36" s="16">
        <f>F36-INDEX($F$5:$F$82,MATCH(D36,$D$5:$D$82,0))</f>
        <v>0.007291666666666662</v>
      </c>
    </row>
    <row r="37" spans="1:9" ht="15" customHeight="1">
      <c r="A37" s="14">
        <v>33</v>
      </c>
      <c r="B37" s="39" t="s">
        <v>60</v>
      </c>
      <c r="C37" s="42"/>
      <c r="D37" s="14" t="s">
        <v>11</v>
      </c>
      <c r="E37" s="15" t="s">
        <v>23</v>
      </c>
      <c r="F37" s="36">
        <v>0.02951388888888889</v>
      </c>
      <c r="G37" s="14" t="str">
        <f t="shared" si="0"/>
        <v>4.43/km</v>
      </c>
      <c r="H37" s="16">
        <f t="shared" si="1"/>
        <v>0.007337962962962963</v>
      </c>
      <c r="I37" s="16">
        <f>F37-INDEX($F$5:$F$82,MATCH(D37,$D$5:$D$82,0))</f>
        <v>0.007337962962962963</v>
      </c>
    </row>
    <row r="38" spans="1:9" ht="15" customHeight="1">
      <c r="A38" s="14">
        <v>34</v>
      </c>
      <c r="B38" s="39" t="s">
        <v>61</v>
      </c>
      <c r="C38" s="42"/>
      <c r="D38" s="14" t="s">
        <v>11</v>
      </c>
      <c r="E38" s="15" t="s">
        <v>23</v>
      </c>
      <c r="F38" s="36">
        <v>0.02957175925925926</v>
      </c>
      <c r="G38" s="14" t="str">
        <f t="shared" si="0"/>
        <v>4.44/km</v>
      </c>
      <c r="H38" s="16">
        <f t="shared" si="1"/>
        <v>0.007395833333333331</v>
      </c>
      <c r="I38" s="16">
        <f>F38-INDEX($F$5:$F$82,MATCH(D38,$D$5:$D$82,0))</f>
        <v>0.007395833333333331</v>
      </c>
    </row>
    <row r="39" spans="1:9" ht="15" customHeight="1">
      <c r="A39" s="14">
        <v>35</v>
      </c>
      <c r="B39" s="39" t="s">
        <v>62</v>
      </c>
      <c r="C39" s="42"/>
      <c r="D39" s="14" t="s">
        <v>11</v>
      </c>
      <c r="E39" s="15" t="s">
        <v>63</v>
      </c>
      <c r="F39" s="36">
        <v>0.029583333333333336</v>
      </c>
      <c r="G39" s="14" t="str">
        <f t="shared" si="0"/>
        <v>4.44/km</v>
      </c>
      <c r="H39" s="16">
        <f t="shared" si="1"/>
        <v>0.007407407407407408</v>
      </c>
      <c r="I39" s="16">
        <f>F39-INDEX($F$5:$F$82,MATCH(D39,$D$5:$D$82,0))</f>
        <v>0.007407407407407408</v>
      </c>
    </row>
    <row r="40" spans="1:9" ht="15" customHeight="1">
      <c r="A40" s="14">
        <v>36</v>
      </c>
      <c r="B40" s="39" t="s">
        <v>64</v>
      </c>
      <c r="C40" s="42"/>
      <c r="D40" s="14" t="s">
        <v>11</v>
      </c>
      <c r="E40" s="15" t="s">
        <v>63</v>
      </c>
      <c r="F40" s="36">
        <v>0.0297337962962963</v>
      </c>
      <c r="G40" s="14" t="str">
        <f t="shared" si="0"/>
        <v>4.45/km</v>
      </c>
      <c r="H40" s="16">
        <f t="shared" si="1"/>
        <v>0.007557870370370371</v>
      </c>
      <c r="I40" s="16">
        <f>F40-INDEX($F$5:$F$82,MATCH(D40,$D$5:$D$82,0))</f>
        <v>0.007557870370370371</v>
      </c>
    </row>
    <row r="41" spans="1:9" ht="15" customHeight="1">
      <c r="A41" s="14">
        <v>37</v>
      </c>
      <c r="B41" s="39" t="s">
        <v>65</v>
      </c>
      <c r="C41" s="42"/>
      <c r="D41" s="14" t="s">
        <v>11</v>
      </c>
      <c r="E41" s="15" t="s">
        <v>23</v>
      </c>
      <c r="F41" s="36">
        <v>0.030034722222222223</v>
      </c>
      <c r="G41" s="14" t="str">
        <f t="shared" si="0"/>
        <v>4.48/km</v>
      </c>
      <c r="H41" s="16">
        <f t="shared" si="1"/>
        <v>0.007858796296296294</v>
      </c>
      <c r="I41" s="16">
        <f>F41-INDEX($F$5:$F$82,MATCH(D41,$D$5:$D$82,0))</f>
        <v>0.007858796296296294</v>
      </c>
    </row>
    <row r="42" spans="1:9" ht="15" customHeight="1">
      <c r="A42" s="14">
        <v>38</v>
      </c>
      <c r="B42" s="39" t="s">
        <v>66</v>
      </c>
      <c r="C42" s="42"/>
      <c r="D42" s="14" t="s">
        <v>11</v>
      </c>
      <c r="E42" s="15" t="s">
        <v>43</v>
      </c>
      <c r="F42" s="36">
        <v>0.03009259259259259</v>
      </c>
      <c r="G42" s="14" t="str">
        <f t="shared" si="0"/>
        <v>4.49/km</v>
      </c>
      <c r="H42" s="16">
        <f t="shared" si="1"/>
        <v>0.007916666666666662</v>
      </c>
      <c r="I42" s="16">
        <f>F42-INDEX($F$5:$F$82,MATCH(D42,$D$5:$D$82,0))</f>
        <v>0.007916666666666662</v>
      </c>
    </row>
    <row r="43" spans="1:9" ht="15" customHeight="1">
      <c r="A43" s="14">
        <v>39</v>
      </c>
      <c r="B43" s="39" t="s">
        <v>67</v>
      </c>
      <c r="C43" s="42"/>
      <c r="D43" s="14" t="s">
        <v>11</v>
      </c>
      <c r="E43" s="15" t="s">
        <v>23</v>
      </c>
      <c r="F43" s="36">
        <v>0.030138888888888885</v>
      </c>
      <c r="G43" s="14" t="str">
        <f t="shared" si="0"/>
        <v>4.49/km</v>
      </c>
      <c r="H43" s="16">
        <f t="shared" si="1"/>
        <v>0.007962962962962956</v>
      </c>
      <c r="I43" s="16">
        <f>F43-INDEX($F$5:$F$82,MATCH(D43,$D$5:$D$82,0))</f>
        <v>0.007962962962962956</v>
      </c>
    </row>
    <row r="44" spans="1:9" ht="15" customHeight="1">
      <c r="A44" s="14">
        <v>40</v>
      </c>
      <c r="B44" s="39" t="s">
        <v>68</v>
      </c>
      <c r="C44" s="42"/>
      <c r="D44" s="14" t="s">
        <v>11</v>
      </c>
      <c r="E44" s="15" t="s">
        <v>69</v>
      </c>
      <c r="F44" s="36">
        <v>0.030208333333333334</v>
      </c>
      <c r="G44" s="14" t="str">
        <f t="shared" si="0"/>
        <v>4.50/km</v>
      </c>
      <c r="H44" s="16">
        <f t="shared" si="1"/>
        <v>0.008032407407407405</v>
      </c>
      <c r="I44" s="16">
        <f>F44-INDEX($F$5:$F$82,MATCH(D44,$D$5:$D$82,0))</f>
        <v>0.008032407407407405</v>
      </c>
    </row>
    <row r="45" spans="1:9" ht="15" customHeight="1">
      <c r="A45" s="14">
        <v>41</v>
      </c>
      <c r="B45" s="39" t="s">
        <v>70</v>
      </c>
      <c r="C45" s="42"/>
      <c r="D45" s="14" t="s">
        <v>11</v>
      </c>
      <c r="E45" s="15" t="s">
        <v>23</v>
      </c>
      <c r="F45" s="36">
        <v>0.03025462962962963</v>
      </c>
      <c r="G45" s="14" t="str">
        <f t="shared" si="0"/>
        <v>4.50/km</v>
      </c>
      <c r="H45" s="16">
        <f t="shared" si="1"/>
        <v>0.008078703703703703</v>
      </c>
      <c r="I45" s="16">
        <f>F45-INDEX($F$5:$F$82,MATCH(D45,$D$5:$D$82,0))</f>
        <v>0.008078703703703703</v>
      </c>
    </row>
    <row r="46" spans="1:9" ht="15" customHeight="1">
      <c r="A46" s="14">
        <v>42</v>
      </c>
      <c r="B46" s="39" t="s">
        <v>71</v>
      </c>
      <c r="C46" s="42"/>
      <c r="D46" s="14" t="s">
        <v>11</v>
      </c>
      <c r="E46" s="15" t="s">
        <v>72</v>
      </c>
      <c r="F46" s="36">
        <v>0.03050925925925926</v>
      </c>
      <c r="G46" s="14" t="str">
        <f t="shared" si="0"/>
        <v>4.53/km</v>
      </c>
      <c r="H46" s="16">
        <f t="shared" si="1"/>
        <v>0.008333333333333331</v>
      </c>
      <c r="I46" s="16">
        <f>F46-INDEX($F$5:$F$82,MATCH(D46,$D$5:$D$82,0))</f>
        <v>0.008333333333333331</v>
      </c>
    </row>
    <row r="47" spans="1:9" ht="15" customHeight="1">
      <c r="A47" s="14">
        <v>43</v>
      </c>
      <c r="B47" s="39" t="s">
        <v>73</v>
      </c>
      <c r="C47" s="42"/>
      <c r="D47" s="14" t="s">
        <v>11</v>
      </c>
      <c r="E47" s="15" t="s">
        <v>74</v>
      </c>
      <c r="F47" s="36">
        <v>0.03099537037037037</v>
      </c>
      <c r="G47" s="14" t="str">
        <f t="shared" si="0"/>
        <v>4.58/km</v>
      </c>
      <c r="H47" s="16">
        <f t="shared" si="1"/>
        <v>0.008819444444444442</v>
      </c>
      <c r="I47" s="16">
        <f>F47-INDEX($F$5:$F$82,MATCH(D47,$D$5:$D$82,0))</f>
        <v>0.008819444444444442</v>
      </c>
    </row>
    <row r="48" spans="1:9" ht="15" customHeight="1">
      <c r="A48" s="14">
        <v>44</v>
      </c>
      <c r="B48" s="39" t="s">
        <v>75</v>
      </c>
      <c r="C48" s="42"/>
      <c r="D48" s="14" t="s">
        <v>11</v>
      </c>
      <c r="E48" s="15" t="s">
        <v>19</v>
      </c>
      <c r="F48" s="36">
        <v>0.031053240740740742</v>
      </c>
      <c r="G48" s="14" t="str">
        <f t="shared" si="0"/>
        <v>4.58/km</v>
      </c>
      <c r="H48" s="16">
        <f t="shared" si="1"/>
        <v>0.008877314814814814</v>
      </c>
      <c r="I48" s="16">
        <f>F48-INDEX($F$5:$F$82,MATCH(D48,$D$5:$D$82,0))</f>
        <v>0.008877314814814814</v>
      </c>
    </row>
    <row r="49" spans="1:9" ht="15" customHeight="1">
      <c r="A49" s="14">
        <v>45</v>
      </c>
      <c r="B49" s="39" t="s">
        <v>76</v>
      </c>
      <c r="C49" s="42"/>
      <c r="D49" s="14" t="s">
        <v>11</v>
      </c>
      <c r="E49" s="15" t="s">
        <v>43</v>
      </c>
      <c r="F49" s="36">
        <v>0.0312962962962963</v>
      </c>
      <c r="G49" s="14" t="str">
        <f t="shared" si="0"/>
        <v>5.00/km</v>
      </c>
      <c r="H49" s="16">
        <f t="shared" si="1"/>
        <v>0.009120370370370372</v>
      </c>
      <c r="I49" s="16">
        <f>F49-INDEX($F$5:$F$82,MATCH(D49,$D$5:$D$82,0))</f>
        <v>0.009120370370370372</v>
      </c>
    </row>
    <row r="50" spans="1:9" ht="15" customHeight="1">
      <c r="A50" s="14">
        <v>46</v>
      </c>
      <c r="B50" s="39" t="s">
        <v>77</v>
      </c>
      <c r="C50" s="42"/>
      <c r="D50" s="14" t="s">
        <v>11</v>
      </c>
      <c r="E50" s="15" t="s">
        <v>78</v>
      </c>
      <c r="F50" s="36">
        <v>0.03146990740740741</v>
      </c>
      <c r="G50" s="14" t="str">
        <f t="shared" si="0"/>
        <v>5.02/km</v>
      </c>
      <c r="H50" s="16">
        <f t="shared" si="1"/>
        <v>0.009293981481481483</v>
      </c>
      <c r="I50" s="16">
        <f>F50-INDEX($F$5:$F$82,MATCH(D50,$D$5:$D$82,0))</f>
        <v>0.009293981481481483</v>
      </c>
    </row>
    <row r="51" spans="1:9" ht="15" customHeight="1">
      <c r="A51" s="14">
        <v>47</v>
      </c>
      <c r="B51" s="39" t="s">
        <v>79</v>
      </c>
      <c r="C51" s="42"/>
      <c r="D51" s="14" t="s">
        <v>11</v>
      </c>
      <c r="E51" s="15" t="s">
        <v>26</v>
      </c>
      <c r="F51" s="36">
        <v>0.03152777777777777</v>
      </c>
      <c r="G51" s="14" t="str">
        <f t="shared" si="0"/>
        <v>5.03/km</v>
      </c>
      <c r="H51" s="16">
        <f t="shared" si="1"/>
        <v>0.009351851851851844</v>
      </c>
      <c r="I51" s="16">
        <f>F51-INDEX($F$5:$F$82,MATCH(D51,$D$5:$D$82,0))</f>
        <v>0.009351851851851844</v>
      </c>
    </row>
    <row r="52" spans="1:9" ht="15" customHeight="1">
      <c r="A52" s="14">
        <v>48</v>
      </c>
      <c r="B52" s="39" t="s">
        <v>80</v>
      </c>
      <c r="C52" s="42"/>
      <c r="D52" s="14" t="s">
        <v>11</v>
      </c>
      <c r="E52" s="15" t="s">
        <v>19</v>
      </c>
      <c r="F52" s="36">
        <v>0.03162037037037037</v>
      </c>
      <c r="G52" s="14" t="str">
        <f t="shared" si="0"/>
        <v>5.04/km</v>
      </c>
      <c r="H52" s="16">
        <f t="shared" si="1"/>
        <v>0.00944444444444444</v>
      </c>
      <c r="I52" s="16">
        <f>F52-INDEX($F$5:$F$82,MATCH(D52,$D$5:$D$82,0))</f>
        <v>0.00944444444444444</v>
      </c>
    </row>
    <row r="53" spans="1:9" ht="15" customHeight="1">
      <c r="A53" s="14">
        <v>49</v>
      </c>
      <c r="B53" s="39" t="s">
        <v>81</v>
      </c>
      <c r="C53" s="42"/>
      <c r="D53" s="14" t="s">
        <v>11</v>
      </c>
      <c r="E53" s="15" t="s">
        <v>19</v>
      </c>
      <c r="F53" s="36">
        <v>0.03175925925925926</v>
      </c>
      <c r="G53" s="14" t="str">
        <f t="shared" si="0"/>
        <v>5.05/km</v>
      </c>
      <c r="H53" s="16">
        <f t="shared" si="1"/>
        <v>0.009583333333333329</v>
      </c>
      <c r="I53" s="16">
        <f>F53-INDEX($F$5:$F$82,MATCH(D53,$D$5:$D$82,0))</f>
        <v>0.009583333333333329</v>
      </c>
    </row>
    <row r="54" spans="1:9" ht="15" customHeight="1">
      <c r="A54" s="14">
        <v>50</v>
      </c>
      <c r="B54" s="39" t="s">
        <v>82</v>
      </c>
      <c r="C54" s="42"/>
      <c r="D54" s="14" t="s">
        <v>11</v>
      </c>
      <c r="E54" s="15" t="s">
        <v>83</v>
      </c>
      <c r="F54" s="36">
        <v>0.03181712962962963</v>
      </c>
      <c r="G54" s="14" t="str">
        <f t="shared" si="0"/>
        <v>5.05/km</v>
      </c>
      <c r="H54" s="16">
        <f t="shared" si="1"/>
        <v>0.009641203703703704</v>
      </c>
      <c r="I54" s="16">
        <f>F54-INDEX($F$5:$F$82,MATCH(D54,$D$5:$D$82,0))</f>
        <v>0.009641203703703704</v>
      </c>
    </row>
    <row r="55" spans="1:9" ht="15" customHeight="1">
      <c r="A55" s="14">
        <v>51</v>
      </c>
      <c r="B55" s="39" t="s">
        <v>84</v>
      </c>
      <c r="C55" s="42"/>
      <c r="D55" s="14" t="s">
        <v>11</v>
      </c>
      <c r="E55" s="15" t="s">
        <v>23</v>
      </c>
      <c r="F55" s="36">
        <v>0.031875</v>
      </c>
      <c r="G55" s="14" t="str">
        <f t="shared" si="0"/>
        <v>5.06/km</v>
      </c>
      <c r="H55" s="16">
        <f t="shared" si="1"/>
        <v>0.009699074074074072</v>
      </c>
      <c r="I55" s="16">
        <f>F55-INDEX($F$5:$F$82,MATCH(D55,$D$5:$D$82,0))</f>
        <v>0.009699074074074072</v>
      </c>
    </row>
    <row r="56" spans="1:9" ht="15" customHeight="1">
      <c r="A56" s="14">
        <v>52</v>
      </c>
      <c r="B56" s="39" t="s">
        <v>85</v>
      </c>
      <c r="C56" s="42"/>
      <c r="D56" s="14" t="s">
        <v>11</v>
      </c>
      <c r="E56" s="15" t="s">
        <v>19</v>
      </c>
      <c r="F56" s="36">
        <v>0.032060185185185185</v>
      </c>
      <c r="G56" s="14" t="str">
        <f t="shared" si="0"/>
        <v>5.08/km</v>
      </c>
      <c r="H56" s="16">
        <f t="shared" si="1"/>
        <v>0.009884259259259256</v>
      </c>
      <c r="I56" s="16">
        <f>F56-INDEX($F$5:$F$82,MATCH(D56,$D$5:$D$82,0))</f>
        <v>0.009884259259259256</v>
      </c>
    </row>
    <row r="57" spans="1:9" ht="15" customHeight="1">
      <c r="A57" s="14">
        <v>53</v>
      </c>
      <c r="B57" s="39" t="s">
        <v>86</v>
      </c>
      <c r="C57" s="42"/>
      <c r="D57" s="14" t="s">
        <v>11</v>
      </c>
      <c r="E57" s="15" t="s">
        <v>23</v>
      </c>
      <c r="F57" s="36">
        <v>0.03208333333333333</v>
      </c>
      <c r="G57" s="14" t="str">
        <f t="shared" si="0"/>
        <v>5.08/km</v>
      </c>
      <c r="H57" s="16">
        <f t="shared" si="1"/>
        <v>0.009907407407407403</v>
      </c>
      <c r="I57" s="16">
        <f>F57-INDEX($F$5:$F$82,MATCH(D57,$D$5:$D$82,0))</f>
        <v>0.009907407407407403</v>
      </c>
    </row>
    <row r="58" spans="1:9" ht="15" customHeight="1">
      <c r="A58" s="14">
        <v>54</v>
      </c>
      <c r="B58" s="39" t="s">
        <v>87</v>
      </c>
      <c r="C58" s="42"/>
      <c r="D58" s="14" t="s">
        <v>11</v>
      </c>
      <c r="E58" s="15" t="s">
        <v>74</v>
      </c>
      <c r="F58" s="36">
        <v>0.03209490740740741</v>
      </c>
      <c r="G58" s="14" t="str">
        <f t="shared" si="0"/>
        <v>5.08/km</v>
      </c>
      <c r="H58" s="16">
        <f t="shared" si="1"/>
        <v>0.009918981481481483</v>
      </c>
      <c r="I58" s="16">
        <f>F58-INDEX($F$5:$F$82,MATCH(D58,$D$5:$D$82,0))</f>
        <v>0.009918981481481483</v>
      </c>
    </row>
    <row r="59" spans="1:9" ht="15" customHeight="1">
      <c r="A59" s="14">
        <v>55</v>
      </c>
      <c r="B59" s="39" t="s">
        <v>88</v>
      </c>
      <c r="C59" s="42"/>
      <c r="D59" s="14" t="s">
        <v>11</v>
      </c>
      <c r="E59" s="15" t="s">
        <v>43</v>
      </c>
      <c r="F59" s="36">
        <v>0.03210648148148148</v>
      </c>
      <c r="G59" s="14" t="str">
        <f t="shared" si="0"/>
        <v>5.08/km</v>
      </c>
      <c r="H59" s="16">
        <f t="shared" si="1"/>
        <v>0.00993055555555555</v>
      </c>
      <c r="I59" s="16">
        <f>F59-INDEX($F$5:$F$82,MATCH(D59,$D$5:$D$82,0))</f>
        <v>0.00993055555555555</v>
      </c>
    </row>
    <row r="60" spans="1:9" ht="15" customHeight="1">
      <c r="A60" s="14">
        <v>56</v>
      </c>
      <c r="B60" s="39" t="s">
        <v>89</v>
      </c>
      <c r="C60" s="42"/>
      <c r="D60" s="14" t="s">
        <v>11</v>
      </c>
      <c r="E60" s="15" t="s">
        <v>48</v>
      </c>
      <c r="F60" s="36">
        <v>0.03215277777777777</v>
      </c>
      <c r="G60" s="14" t="str">
        <f t="shared" si="0"/>
        <v>5.09/km</v>
      </c>
      <c r="H60" s="16">
        <f t="shared" si="1"/>
        <v>0.009976851851851844</v>
      </c>
      <c r="I60" s="16">
        <f>F60-INDEX($F$5:$F$82,MATCH(D60,$D$5:$D$82,0))</f>
        <v>0.009976851851851844</v>
      </c>
    </row>
    <row r="61" spans="1:9" ht="15" customHeight="1">
      <c r="A61" s="14">
        <v>57</v>
      </c>
      <c r="B61" s="39" t="s">
        <v>90</v>
      </c>
      <c r="C61" s="42"/>
      <c r="D61" s="14" t="s">
        <v>11</v>
      </c>
      <c r="E61" s="15" t="s">
        <v>23</v>
      </c>
      <c r="F61" s="36">
        <v>0.032199074074074074</v>
      </c>
      <c r="G61" s="14" t="str">
        <f t="shared" si="0"/>
        <v>5.09/km</v>
      </c>
      <c r="H61" s="16">
        <f t="shared" si="1"/>
        <v>0.010023148148148146</v>
      </c>
      <c r="I61" s="16">
        <f>F61-INDEX($F$5:$F$82,MATCH(D61,$D$5:$D$82,0))</f>
        <v>0.010023148148148146</v>
      </c>
    </row>
    <row r="62" spans="1:9" ht="15" customHeight="1">
      <c r="A62" s="14">
        <v>58</v>
      </c>
      <c r="B62" s="39" t="s">
        <v>91</v>
      </c>
      <c r="C62" s="42"/>
      <c r="D62" s="14" t="s">
        <v>11</v>
      </c>
      <c r="E62" s="15" t="s">
        <v>23</v>
      </c>
      <c r="F62" s="36">
        <v>0.03263888888888889</v>
      </c>
      <c r="G62" s="14" t="str">
        <f t="shared" si="0"/>
        <v>5.13/km</v>
      </c>
      <c r="H62" s="16">
        <f t="shared" si="1"/>
        <v>0.010462962962962962</v>
      </c>
      <c r="I62" s="16">
        <f>F62-INDEX($F$5:$F$82,MATCH(D62,$D$5:$D$82,0))</f>
        <v>0.010462962962962962</v>
      </c>
    </row>
    <row r="63" spans="1:9" ht="15" customHeight="1">
      <c r="A63" s="14">
        <v>59</v>
      </c>
      <c r="B63" s="39" t="s">
        <v>92</v>
      </c>
      <c r="C63" s="42"/>
      <c r="D63" s="14" t="s">
        <v>11</v>
      </c>
      <c r="E63" s="15" t="s">
        <v>138</v>
      </c>
      <c r="F63" s="36">
        <v>0.03284722222222222</v>
      </c>
      <c r="G63" s="14" t="str">
        <f t="shared" si="0"/>
        <v>5.15/km</v>
      </c>
      <c r="H63" s="16">
        <f t="shared" si="1"/>
        <v>0.010671296296296293</v>
      </c>
      <c r="I63" s="16">
        <f>F63-INDEX($F$5:$F$82,MATCH(D63,$D$5:$D$82,0))</f>
        <v>0.010671296296296293</v>
      </c>
    </row>
    <row r="64" spans="1:9" ht="15" customHeight="1">
      <c r="A64" s="14">
        <v>60</v>
      </c>
      <c r="B64" s="39" t="s">
        <v>93</v>
      </c>
      <c r="C64" s="42"/>
      <c r="D64" s="14" t="s">
        <v>11</v>
      </c>
      <c r="E64" s="15" t="s">
        <v>94</v>
      </c>
      <c r="F64" s="36">
        <v>0.032916666666666664</v>
      </c>
      <c r="G64" s="14" t="str">
        <f t="shared" si="0"/>
        <v>5.16/km</v>
      </c>
      <c r="H64" s="16">
        <f t="shared" si="1"/>
        <v>0.010740740740740735</v>
      </c>
      <c r="I64" s="16">
        <f>F64-INDEX($F$5:$F$82,MATCH(D64,$D$5:$D$82,0))</f>
        <v>0.010740740740740735</v>
      </c>
    </row>
    <row r="65" spans="1:9" ht="15" customHeight="1">
      <c r="A65" s="14">
        <v>61</v>
      </c>
      <c r="B65" s="39" t="s">
        <v>95</v>
      </c>
      <c r="C65" s="42"/>
      <c r="D65" s="14" t="s">
        <v>11</v>
      </c>
      <c r="E65" s="15" t="s">
        <v>19</v>
      </c>
      <c r="F65" s="36">
        <v>0.033136574074074075</v>
      </c>
      <c r="G65" s="14" t="str">
        <f t="shared" si="0"/>
        <v>5.18/km</v>
      </c>
      <c r="H65" s="16">
        <f t="shared" si="1"/>
        <v>0.010960648148148146</v>
      </c>
      <c r="I65" s="16">
        <f>F65-INDEX($F$5:$F$82,MATCH(D65,$D$5:$D$82,0))</f>
        <v>0.010960648148148146</v>
      </c>
    </row>
    <row r="66" spans="1:9" ht="15" customHeight="1">
      <c r="A66" s="14">
        <v>62</v>
      </c>
      <c r="B66" s="39" t="s">
        <v>96</v>
      </c>
      <c r="C66" s="42"/>
      <c r="D66" s="14" t="s">
        <v>11</v>
      </c>
      <c r="E66" s="15" t="s">
        <v>63</v>
      </c>
      <c r="F66" s="36">
        <v>0.03320601851851852</v>
      </c>
      <c r="G66" s="14" t="str">
        <f t="shared" si="0"/>
        <v>5.19/km</v>
      </c>
      <c r="H66" s="16">
        <f t="shared" si="1"/>
        <v>0.011030092592592588</v>
      </c>
      <c r="I66" s="16">
        <f>F66-INDEX($F$5:$F$82,MATCH(D66,$D$5:$D$82,0))</f>
        <v>0.011030092592592588</v>
      </c>
    </row>
    <row r="67" spans="1:9" ht="15" customHeight="1">
      <c r="A67" s="14">
        <v>63</v>
      </c>
      <c r="B67" s="39" t="s">
        <v>97</v>
      </c>
      <c r="C67" s="42"/>
      <c r="D67" s="14" t="s">
        <v>11</v>
      </c>
      <c r="E67" s="15" t="s">
        <v>23</v>
      </c>
      <c r="F67" s="36">
        <v>0.03332175925925926</v>
      </c>
      <c r="G67" s="14" t="str">
        <f t="shared" si="0"/>
        <v>5.20/km</v>
      </c>
      <c r="H67" s="16">
        <f t="shared" si="1"/>
        <v>0.01114583333333333</v>
      </c>
      <c r="I67" s="16">
        <f>F67-INDEX($F$5:$F$82,MATCH(D67,$D$5:$D$82,0))</f>
        <v>0.01114583333333333</v>
      </c>
    </row>
    <row r="68" spans="1:9" ht="15" customHeight="1">
      <c r="A68" s="14">
        <v>64</v>
      </c>
      <c r="B68" s="39" t="s">
        <v>98</v>
      </c>
      <c r="C68" s="42"/>
      <c r="D68" s="14" t="s">
        <v>11</v>
      </c>
      <c r="E68" s="15" t="s">
        <v>23</v>
      </c>
      <c r="F68" s="36">
        <v>0.033402777777777774</v>
      </c>
      <c r="G68" s="14" t="str">
        <f t="shared" si="0"/>
        <v>5.21/km</v>
      </c>
      <c r="H68" s="16">
        <f t="shared" si="1"/>
        <v>0.011226851851851846</v>
      </c>
      <c r="I68" s="16">
        <f>F68-INDEX($F$5:$F$82,MATCH(D68,$D$5:$D$82,0))</f>
        <v>0.011226851851851846</v>
      </c>
    </row>
    <row r="69" spans="1:9" ht="15" customHeight="1">
      <c r="A69" s="14">
        <v>65</v>
      </c>
      <c r="B69" s="39" t="s">
        <v>99</v>
      </c>
      <c r="C69" s="42"/>
      <c r="D69" s="14" t="s">
        <v>11</v>
      </c>
      <c r="E69" s="15" t="s">
        <v>19</v>
      </c>
      <c r="F69" s="36">
        <v>0.03347222222222222</v>
      </c>
      <c r="G69" s="14" t="str">
        <f aca="true" t="shared" si="2" ref="G69:G81">TEXT(INT((HOUR(F69)*3600+MINUTE(F69)*60+SECOND(F69))/$I$3/60),"0")&amp;"."&amp;TEXT(MOD((HOUR(F69)*3600+MINUTE(F69)*60+SECOND(F69))/$I$3,60),"00")&amp;"/km"</f>
        <v>5.21/km</v>
      </c>
      <c r="H69" s="16">
        <f aca="true" t="shared" si="3" ref="H69:H81">F69-$F$5</f>
        <v>0.011296296296296294</v>
      </c>
      <c r="I69" s="16">
        <f>F69-INDEX($F$5:$F$82,MATCH(D69,$D$5:$D$82,0))</f>
        <v>0.011296296296296294</v>
      </c>
    </row>
    <row r="70" spans="1:9" ht="15" customHeight="1">
      <c r="A70" s="14">
        <v>66</v>
      </c>
      <c r="B70" s="39" t="s">
        <v>100</v>
      </c>
      <c r="C70" s="42"/>
      <c r="D70" s="14" t="s">
        <v>11</v>
      </c>
      <c r="E70" s="15" t="s">
        <v>38</v>
      </c>
      <c r="F70" s="36">
        <v>0.03364583333333333</v>
      </c>
      <c r="G70" s="14" t="str">
        <f t="shared" si="2"/>
        <v>5.23/km</v>
      </c>
      <c r="H70" s="16">
        <f t="shared" si="3"/>
        <v>0.011469907407407404</v>
      </c>
      <c r="I70" s="16">
        <f>F70-INDEX($F$5:$F$82,MATCH(D70,$D$5:$D$82,0))</f>
        <v>0.011469907407407404</v>
      </c>
    </row>
    <row r="71" spans="1:9" ht="15" customHeight="1">
      <c r="A71" s="14">
        <v>67</v>
      </c>
      <c r="B71" s="39" t="s">
        <v>101</v>
      </c>
      <c r="C71" s="42"/>
      <c r="D71" s="14" t="s">
        <v>11</v>
      </c>
      <c r="E71" s="15" t="s">
        <v>38</v>
      </c>
      <c r="F71" s="36">
        <v>0.033796296296296297</v>
      </c>
      <c r="G71" s="14" t="str">
        <f t="shared" si="2"/>
        <v>5.24/km</v>
      </c>
      <c r="H71" s="16">
        <f t="shared" si="3"/>
        <v>0.011620370370370368</v>
      </c>
      <c r="I71" s="16">
        <f>F71-INDEX($F$5:$F$82,MATCH(D71,$D$5:$D$82,0))</f>
        <v>0.011620370370370368</v>
      </c>
    </row>
    <row r="72" spans="1:9" ht="15" customHeight="1">
      <c r="A72" s="14">
        <v>68</v>
      </c>
      <c r="B72" s="39" t="s">
        <v>102</v>
      </c>
      <c r="C72" s="42"/>
      <c r="D72" s="14" t="s">
        <v>11</v>
      </c>
      <c r="E72" s="15" t="s">
        <v>19</v>
      </c>
      <c r="F72" s="36">
        <v>0.0338425925925926</v>
      </c>
      <c r="G72" s="14" t="str">
        <f t="shared" si="2"/>
        <v>5.25/km</v>
      </c>
      <c r="H72" s="16">
        <f t="shared" si="3"/>
        <v>0.011666666666666669</v>
      </c>
      <c r="I72" s="16">
        <f>F72-INDEX($F$5:$F$82,MATCH(D72,$D$5:$D$82,0))</f>
        <v>0.011666666666666669</v>
      </c>
    </row>
    <row r="73" spans="1:9" ht="15" customHeight="1">
      <c r="A73" s="14">
        <v>69</v>
      </c>
      <c r="B73" s="39" t="s">
        <v>103</v>
      </c>
      <c r="C73" s="42"/>
      <c r="D73" s="14" t="s">
        <v>11</v>
      </c>
      <c r="E73" s="15" t="s">
        <v>19</v>
      </c>
      <c r="F73" s="36">
        <v>0.03386574074074074</v>
      </c>
      <c r="G73" s="14" t="str">
        <f t="shared" si="2"/>
        <v>5.25/km</v>
      </c>
      <c r="H73" s="16">
        <f t="shared" si="3"/>
        <v>0.01168981481481481</v>
      </c>
      <c r="I73" s="16">
        <f>F73-INDEX($F$5:$F$82,MATCH(D73,$D$5:$D$82,0))</f>
        <v>0.01168981481481481</v>
      </c>
    </row>
    <row r="74" spans="1:9" ht="15" customHeight="1">
      <c r="A74" s="14">
        <v>70</v>
      </c>
      <c r="B74" s="39" t="s">
        <v>104</v>
      </c>
      <c r="C74" s="42"/>
      <c r="D74" s="14" t="s">
        <v>11</v>
      </c>
      <c r="E74" s="15" t="s">
        <v>38</v>
      </c>
      <c r="F74" s="36">
        <v>0.034027777777777775</v>
      </c>
      <c r="G74" s="14" t="str">
        <f t="shared" si="2"/>
        <v>5.27/km</v>
      </c>
      <c r="H74" s="16">
        <f t="shared" si="3"/>
        <v>0.011851851851851846</v>
      </c>
      <c r="I74" s="16">
        <f>F74-INDEX($F$5:$F$82,MATCH(D74,$D$5:$D$82,0))</f>
        <v>0.011851851851851846</v>
      </c>
    </row>
    <row r="75" spans="1:9" ht="15" customHeight="1">
      <c r="A75" s="14">
        <v>71</v>
      </c>
      <c r="B75" s="39" t="s">
        <v>105</v>
      </c>
      <c r="C75" s="42"/>
      <c r="D75" s="14" t="s">
        <v>11</v>
      </c>
      <c r="E75" s="15" t="s">
        <v>106</v>
      </c>
      <c r="F75" s="36">
        <v>0.034201388888888885</v>
      </c>
      <c r="G75" s="14" t="str">
        <f t="shared" si="2"/>
        <v>5.28/km</v>
      </c>
      <c r="H75" s="16">
        <f t="shared" si="3"/>
        <v>0.012025462962962957</v>
      </c>
      <c r="I75" s="16">
        <f>F75-INDEX($F$5:$F$82,MATCH(D75,$D$5:$D$82,0))</f>
        <v>0.012025462962962957</v>
      </c>
    </row>
    <row r="76" spans="1:9" ht="15" customHeight="1">
      <c r="A76" s="14">
        <v>72</v>
      </c>
      <c r="B76" s="39" t="s">
        <v>107</v>
      </c>
      <c r="C76" s="42"/>
      <c r="D76" s="14" t="s">
        <v>11</v>
      </c>
      <c r="E76" s="15" t="s">
        <v>19</v>
      </c>
      <c r="F76" s="36">
        <v>0.03425925925925926</v>
      </c>
      <c r="G76" s="14" t="str">
        <f t="shared" si="2"/>
        <v>5.29/km</v>
      </c>
      <c r="H76" s="16">
        <f t="shared" si="3"/>
        <v>0.012083333333333331</v>
      </c>
      <c r="I76" s="16">
        <f>F76-INDEX($F$5:$F$82,MATCH(D76,$D$5:$D$82,0))</f>
        <v>0.012083333333333331</v>
      </c>
    </row>
    <row r="77" spans="1:9" ht="15" customHeight="1">
      <c r="A77" s="14">
        <v>73</v>
      </c>
      <c r="B77" s="39" t="s">
        <v>108</v>
      </c>
      <c r="C77" s="42"/>
      <c r="D77" s="14" t="s">
        <v>11</v>
      </c>
      <c r="E77" s="15" t="s">
        <v>63</v>
      </c>
      <c r="F77" s="36">
        <v>0.034374999999999996</v>
      </c>
      <c r="G77" s="14" t="str">
        <f t="shared" si="2"/>
        <v>5.30/km</v>
      </c>
      <c r="H77" s="16">
        <f t="shared" si="3"/>
        <v>0.012199074074074067</v>
      </c>
      <c r="I77" s="16">
        <f>F77-INDEX($F$5:$F$82,MATCH(D77,$D$5:$D$82,0))</f>
        <v>0.012199074074074067</v>
      </c>
    </row>
    <row r="78" spans="1:9" ht="15" customHeight="1">
      <c r="A78" s="14">
        <v>74</v>
      </c>
      <c r="B78" s="39" t="s">
        <v>109</v>
      </c>
      <c r="C78" s="42"/>
      <c r="D78" s="14" t="s">
        <v>11</v>
      </c>
      <c r="E78" s="15" t="s">
        <v>63</v>
      </c>
      <c r="F78" s="36">
        <v>0.034374999999999996</v>
      </c>
      <c r="G78" s="14" t="str">
        <f t="shared" si="2"/>
        <v>5.30/km</v>
      </c>
      <c r="H78" s="16">
        <f t="shared" si="3"/>
        <v>0.012199074074074067</v>
      </c>
      <c r="I78" s="16">
        <f>F78-INDEX($F$5:$F$82,MATCH(D78,$D$5:$D$82,0))</f>
        <v>0.012199074074074067</v>
      </c>
    </row>
    <row r="79" spans="1:9" ht="15" customHeight="1">
      <c r="A79" s="14">
        <v>75</v>
      </c>
      <c r="B79" s="39" t="s">
        <v>110</v>
      </c>
      <c r="C79" s="42"/>
      <c r="D79" s="14" t="s">
        <v>11</v>
      </c>
      <c r="E79" s="15" t="s">
        <v>63</v>
      </c>
      <c r="F79" s="36">
        <v>0.034374999999999996</v>
      </c>
      <c r="G79" s="14" t="str">
        <f t="shared" si="2"/>
        <v>5.30/km</v>
      </c>
      <c r="H79" s="16">
        <f t="shared" si="3"/>
        <v>0.012199074074074067</v>
      </c>
      <c r="I79" s="16">
        <f>F79-INDEX($F$5:$F$82,MATCH(D79,$D$5:$D$82,0))</f>
        <v>0.012199074074074067</v>
      </c>
    </row>
    <row r="80" spans="1:9" ht="15" customHeight="1">
      <c r="A80" s="14">
        <v>76</v>
      </c>
      <c r="B80" s="39" t="s">
        <v>111</v>
      </c>
      <c r="C80" s="42"/>
      <c r="D80" s="14" t="s">
        <v>11</v>
      </c>
      <c r="E80" s="15" t="s">
        <v>112</v>
      </c>
      <c r="F80" s="36">
        <v>0.034525462962962966</v>
      </c>
      <c r="G80" s="14" t="str">
        <f t="shared" si="2"/>
        <v>5.31/km</v>
      </c>
      <c r="H80" s="16">
        <f t="shared" si="3"/>
        <v>0.012349537037037037</v>
      </c>
      <c r="I80" s="16">
        <f>F80-INDEX($F$5:$F$82,MATCH(D80,$D$5:$D$82,0))</f>
        <v>0.012349537037037037</v>
      </c>
    </row>
    <row r="81" spans="1:9" ht="15" customHeight="1">
      <c r="A81" s="14">
        <v>77</v>
      </c>
      <c r="B81" s="39" t="s">
        <v>113</v>
      </c>
      <c r="C81" s="42"/>
      <c r="D81" s="14" t="s">
        <v>11</v>
      </c>
      <c r="E81" s="15" t="s">
        <v>114</v>
      </c>
      <c r="F81" s="36">
        <v>0.034583333333333334</v>
      </c>
      <c r="G81" s="14" t="str">
        <f t="shared" si="2"/>
        <v>5.32/km</v>
      </c>
      <c r="H81" s="16">
        <f t="shared" si="3"/>
        <v>0.012407407407407405</v>
      </c>
      <c r="I81" s="16">
        <f>F81-INDEX($F$5:$F$82,MATCH(D81,$D$5:$D$82,0))</f>
        <v>0.012407407407407405</v>
      </c>
    </row>
    <row r="82" spans="1:9" ht="15" customHeight="1">
      <c r="A82" s="14">
        <v>78</v>
      </c>
      <c r="B82" s="39" t="s">
        <v>115</v>
      </c>
      <c r="C82" s="42"/>
      <c r="D82" s="14" t="s">
        <v>11</v>
      </c>
      <c r="E82" s="15" t="s">
        <v>63</v>
      </c>
      <c r="F82" s="36">
        <v>0.034861111111111114</v>
      </c>
      <c r="G82" s="14" t="str">
        <f aca="true" t="shared" si="4" ref="G82:G100">TEXT(INT((HOUR(F82)*3600+MINUTE(F82)*60+SECOND(F82))/$I$3/60),"0")&amp;"."&amp;TEXT(MOD((HOUR(F82)*3600+MINUTE(F82)*60+SECOND(F82))/$I$3,60),"00")&amp;"/km"</f>
        <v>5.35/km</v>
      </c>
      <c r="H82" s="16">
        <f aca="true" t="shared" si="5" ref="H82:H100">F82-$F$5</f>
        <v>0.012685185185185185</v>
      </c>
      <c r="I82" s="16">
        <f aca="true" t="shared" si="6" ref="I82:I100">F82-INDEX($F$5:$F$82,MATCH(D82,$D$5:$D$82,0))</f>
        <v>0.012685185185185185</v>
      </c>
    </row>
    <row r="83" spans="1:9" ht="15" customHeight="1">
      <c r="A83" s="14">
        <v>79</v>
      </c>
      <c r="B83" s="39" t="s">
        <v>116</v>
      </c>
      <c r="C83" s="42"/>
      <c r="D83" s="14" t="s">
        <v>11</v>
      </c>
      <c r="E83" s="15" t="s">
        <v>117</v>
      </c>
      <c r="F83" s="36">
        <v>0.035034722222222224</v>
      </c>
      <c r="G83" s="14" t="str">
        <f t="shared" si="4"/>
        <v>5.36/km</v>
      </c>
      <c r="H83" s="16">
        <f t="shared" si="5"/>
        <v>0.012858796296296295</v>
      </c>
      <c r="I83" s="16">
        <f t="shared" si="6"/>
        <v>0.012858796296296295</v>
      </c>
    </row>
    <row r="84" spans="1:9" ht="15" customHeight="1">
      <c r="A84" s="14">
        <v>80</v>
      </c>
      <c r="B84" s="39" t="s">
        <v>118</v>
      </c>
      <c r="C84" s="42"/>
      <c r="D84" s="14" t="s">
        <v>11</v>
      </c>
      <c r="E84" s="15" t="s">
        <v>112</v>
      </c>
      <c r="F84" s="36">
        <v>0.03530092592592592</v>
      </c>
      <c r="G84" s="14" t="str">
        <f t="shared" si="4"/>
        <v>5.39/km</v>
      </c>
      <c r="H84" s="16">
        <f t="shared" si="5"/>
        <v>0.013124999999999994</v>
      </c>
      <c r="I84" s="16">
        <f t="shared" si="6"/>
        <v>0.013124999999999994</v>
      </c>
    </row>
    <row r="85" spans="1:9" ht="15" customHeight="1">
      <c r="A85" s="14">
        <v>81</v>
      </c>
      <c r="B85" s="39" t="s">
        <v>119</v>
      </c>
      <c r="C85" s="42"/>
      <c r="D85" s="14" t="s">
        <v>11</v>
      </c>
      <c r="E85" s="15" t="s">
        <v>106</v>
      </c>
      <c r="F85" s="36">
        <v>0.035451388888888886</v>
      </c>
      <c r="G85" s="14" t="str">
        <f t="shared" si="4"/>
        <v>5.40/km</v>
      </c>
      <c r="H85" s="16">
        <f t="shared" si="5"/>
        <v>0.013275462962962958</v>
      </c>
      <c r="I85" s="16">
        <f t="shared" si="6"/>
        <v>0.013275462962962958</v>
      </c>
    </row>
    <row r="86" spans="1:9" ht="15" customHeight="1">
      <c r="A86" s="14">
        <v>82</v>
      </c>
      <c r="B86" s="39" t="s">
        <v>120</v>
      </c>
      <c r="C86" s="42"/>
      <c r="D86" s="14" t="s">
        <v>11</v>
      </c>
      <c r="E86" s="15" t="s">
        <v>121</v>
      </c>
      <c r="F86" s="36">
        <v>0.03550925925925926</v>
      </c>
      <c r="G86" s="14" t="str">
        <f t="shared" si="4"/>
        <v>5.41/km</v>
      </c>
      <c r="H86" s="16">
        <f t="shared" si="5"/>
        <v>0.013333333333333332</v>
      </c>
      <c r="I86" s="16">
        <f t="shared" si="6"/>
        <v>0.013333333333333332</v>
      </c>
    </row>
    <row r="87" spans="1:9" ht="15" customHeight="1">
      <c r="A87" s="14">
        <v>83</v>
      </c>
      <c r="B87" s="39" t="s">
        <v>122</v>
      </c>
      <c r="C87" s="42"/>
      <c r="D87" s="14" t="s">
        <v>11</v>
      </c>
      <c r="E87" s="15" t="s">
        <v>19</v>
      </c>
      <c r="F87" s="36">
        <v>0.03552083333333333</v>
      </c>
      <c r="G87" s="14" t="str">
        <f t="shared" si="4"/>
        <v>5.41/km</v>
      </c>
      <c r="H87" s="16">
        <f t="shared" si="5"/>
        <v>0.013344907407407399</v>
      </c>
      <c r="I87" s="16">
        <f t="shared" si="6"/>
        <v>0.013344907407407399</v>
      </c>
    </row>
    <row r="88" spans="1:9" ht="15" customHeight="1">
      <c r="A88" s="14">
        <v>84</v>
      </c>
      <c r="B88" s="39" t="s">
        <v>123</v>
      </c>
      <c r="C88" s="42"/>
      <c r="D88" s="14" t="s">
        <v>11</v>
      </c>
      <c r="E88" s="15" t="s">
        <v>78</v>
      </c>
      <c r="F88" s="36">
        <v>0.035787037037037034</v>
      </c>
      <c r="G88" s="14" t="str">
        <f t="shared" si="4"/>
        <v>5.44/km</v>
      </c>
      <c r="H88" s="16">
        <f t="shared" si="5"/>
        <v>0.013611111111111105</v>
      </c>
      <c r="I88" s="16">
        <f t="shared" si="6"/>
        <v>0.013611111111111105</v>
      </c>
    </row>
    <row r="89" spans="1:9" ht="15" customHeight="1">
      <c r="A89" s="14">
        <v>85</v>
      </c>
      <c r="B89" s="39" t="s">
        <v>124</v>
      </c>
      <c r="C89" s="42"/>
      <c r="D89" s="14" t="s">
        <v>11</v>
      </c>
      <c r="E89" s="15" t="s">
        <v>23</v>
      </c>
      <c r="F89" s="36">
        <v>0.03594907407407407</v>
      </c>
      <c r="G89" s="14" t="str">
        <f t="shared" si="4"/>
        <v>5.45/km</v>
      </c>
      <c r="H89" s="16">
        <f t="shared" si="5"/>
        <v>0.013773148148148142</v>
      </c>
      <c r="I89" s="16">
        <f t="shared" si="6"/>
        <v>0.013773148148148142</v>
      </c>
    </row>
    <row r="90" spans="1:9" ht="15" customHeight="1">
      <c r="A90" s="14">
        <v>86</v>
      </c>
      <c r="B90" s="39" t="s">
        <v>125</v>
      </c>
      <c r="C90" s="42"/>
      <c r="D90" s="14" t="s">
        <v>11</v>
      </c>
      <c r="E90" s="15" t="s">
        <v>23</v>
      </c>
      <c r="F90" s="36">
        <v>0.03596064814814815</v>
      </c>
      <c r="G90" s="14" t="str">
        <f t="shared" si="4"/>
        <v>5.45/km</v>
      </c>
      <c r="H90" s="16">
        <f t="shared" si="5"/>
        <v>0.013784722222222223</v>
      </c>
      <c r="I90" s="16">
        <f t="shared" si="6"/>
        <v>0.013784722222222223</v>
      </c>
    </row>
    <row r="91" spans="1:9" ht="15" customHeight="1">
      <c r="A91" s="14">
        <v>87</v>
      </c>
      <c r="B91" s="39" t="s">
        <v>126</v>
      </c>
      <c r="C91" s="42"/>
      <c r="D91" s="14" t="s">
        <v>11</v>
      </c>
      <c r="E91" s="15" t="s">
        <v>23</v>
      </c>
      <c r="F91" s="36">
        <v>0.03597222222222222</v>
      </c>
      <c r="G91" s="14" t="str">
        <f t="shared" si="4"/>
        <v>5.45/km</v>
      </c>
      <c r="H91" s="16">
        <f t="shared" si="5"/>
        <v>0.01379629629629629</v>
      </c>
      <c r="I91" s="16">
        <f t="shared" si="6"/>
        <v>0.01379629629629629</v>
      </c>
    </row>
    <row r="92" spans="1:9" ht="15" customHeight="1">
      <c r="A92" s="14">
        <v>88</v>
      </c>
      <c r="B92" s="39" t="s">
        <v>127</v>
      </c>
      <c r="C92" s="42"/>
      <c r="D92" s="14" t="s">
        <v>11</v>
      </c>
      <c r="E92" s="15" t="s">
        <v>128</v>
      </c>
      <c r="F92" s="36">
        <v>0.03673611111111111</v>
      </c>
      <c r="G92" s="14" t="str">
        <f t="shared" si="4"/>
        <v>5.53/km</v>
      </c>
      <c r="H92" s="16">
        <f t="shared" si="5"/>
        <v>0.01456018518518518</v>
      </c>
      <c r="I92" s="16">
        <f t="shared" si="6"/>
        <v>0.01456018518518518</v>
      </c>
    </row>
    <row r="93" spans="1:9" ht="15" customHeight="1">
      <c r="A93" s="14">
        <v>89</v>
      </c>
      <c r="B93" s="39" t="s">
        <v>129</v>
      </c>
      <c r="C93" s="42"/>
      <c r="D93" s="14" t="s">
        <v>11</v>
      </c>
      <c r="E93" s="15" t="s">
        <v>138</v>
      </c>
      <c r="F93" s="36">
        <v>0.037245370370370366</v>
      </c>
      <c r="G93" s="14" t="str">
        <f t="shared" si="4"/>
        <v>5.58/km</v>
      </c>
      <c r="H93" s="16">
        <f t="shared" si="5"/>
        <v>0.015069444444444437</v>
      </c>
      <c r="I93" s="16">
        <f t="shared" si="6"/>
        <v>0.015069444444444437</v>
      </c>
    </row>
    <row r="94" spans="1:9" ht="15" customHeight="1">
      <c r="A94" s="14">
        <v>90</v>
      </c>
      <c r="B94" s="39" t="s">
        <v>130</v>
      </c>
      <c r="C94" s="42"/>
      <c r="D94" s="14" t="s">
        <v>11</v>
      </c>
      <c r="E94" s="15" t="s">
        <v>106</v>
      </c>
      <c r="F94" s="36">
        <v>0.03863425925925926</v>
      </c>
      <c r="G94" s="14" t="str">
        <f t="shared" si="4"/>
        <v>6.11/km</v>
      </c>
      <c r="H94" s="16">
        <f t="shared" si="5"/>
        <v>0.01645833333333333</v>
      </c>
      <c r="I94" s="16">
        <f t="shared" si="6"/>
        <v>0.01645833333333333</v>
      </c>
    </row>
    <row r="95" spans="1:9" ht="15" customHeight="1">
      <c r="A95" s="14">
        <v>91</v>
      </c>
      <c r="B95" s="39" t="s">
        <v>131</v>
      </c>
      <c r="C95" s="42"/>
      <c r="D95" s="14" t="s">
        <v>11</v>
      </c>
      <c r="E95" s="15" t="s">
        <v>106</v>
      </c>
      <c r="F95" s="36">
        <v>0.03863425925925926</v>
      </c>
      <c r="G95" s="14" t="str">
        <f t="shared" si="4"/>
        <v>6.11/km</v>
      </c>
      <c r="H95" s="16">
        <f t="shared" si="5"/>
        <v>0.01645833333333333</v>
      </c>
      <c r="I95" s="16">
        <f t="shared" si="6"/>
        <v>0.01645833333333333</v>
      </c>
    </row>
    <row r="96" spans="1:9" ht="15" customHeight="1">
      <c r="A96" s="14">
        <v>92</v>
      </c>
      <c r="B96" s="39" t="s">
        <v>132</v>
      </c>
      <c r="C96" s="42"/>
      <c r="D96" s="14" t="s">
        <v>11</v>
      </c>
      <c r="E96" s="15" t="s">
        <v>43</v>
      </c>
      <c r="F96" s="36">
        <v>0.03908564814814815</v>
      </c>
      <c r="G96" s="14" t="str">
        <f t="shared" si="4"/>
        <v>6.15/km</v>
      </c>
      <c r="H96" s="16">
        <f t="shared" si="5"/>
        <v>0.01690972222222222</v>
      </c>
      <c r="I96" s="16">
        <f t="shared" si="6"/>
        <v>0.01690972222222222</v>
      </c>
    </row>
    <row r="97" spans="1:9" ht="15" customHeight="1">
      <c r="A97" s="14">
        <v>93</v>
      </c>
      <c r="B97" s="39" t="s">
        <v>133</v>
      </c>
      <c r="C97" s="42"/>
      <c r="D97" s="14" t="s">
        <v>11</v>
      </c>
      <c r="E97" s="15" t="s">
        <v>19</v>
      </c>
      <c r="F97" s="36">
        <v>0.03935185185185185</v>
      </c>
      <c r="G97" s="14" t="str">
        <f t="shared" si="4"/>
        <v>6.18/km</v>
      </c>
      <c r="H97" s="16">
        <f t="shared" si="5"/>
        <v>0.017175925925925924</v>
      </c>
      <c r="I97" s="16">
        <f t="shared" si="6"/>
        <v>0.017175925925925924</v>
      </c>
    </row>
    <row r="98" spans="1:9" ht="15" customHeight="1">
      <c r="A98" s="14">
        <v>94</v>
      </c>
      <c r="B98" s="39" t="s">
        <v>134</v>
      </c>
      <c r="C98" s="42"/>
      <c r="D98" s="14" t="s">
        <v>11</v>
      </c>
      <c r="E98" s="15" t="s">
        <v>63</v>
      </c>
      <c r="F98" s="36">
        <v>0.043750000000000004</v>
      </c>
      <c r="G98" s="14" t="str">
        <f t="shared" si="4"/>
        <v>7.00/km</v>
      </c>
      <c r="H98" s="16">
        <f t="shared" si="5"/>
        <v>0.021574074074074075</v>
      </c>
      <c r="I98" s="16">
        <f t="shared" si="6"/>
        <v>0.021574074074074075</v>
      </c>
    </row>
    <row r="99" spans="1:9" ht="15" customHeight="1">
      <c r="A99" s="14">
        <v>95</v>
      </c>
      <c r="B99" s="39" t="s">
        <v>135</v>
      </c>
      <c r="C99" s="42"/>
      <c r="D99" s="14" t="s">
        <v>11</v>
      </c>
      <c r="E99" s="15" t="s">
        <v>136</v>
      </c>
      <c r="F99" s="36">
        <v>0.043750000000000004</v>
      </c>
      <c r="G99" s="14" t="str">
        <f t="shared" si="4"/>
        <v>7.00/km</v>
      </c>
      <c r="H99" s="16">
        <f t="shared" si="5"/>
        <v>0.021574074074074075</v>
      </c>
      <c r="I99" s="16">
        <f t="shared" si="6"/>
        <v>0.021574074074074075</v>
      </c>
    </row>
    <row r="100" spans="1:9" ht="15" customHeight="1">
      <c r="A100" s="18">
        <v>96</v>
      </c>
      <c r="B100" s="40" t="s">
        <v>137</v>
      </c>
      <c r="C100" s="43"/>
      <c r="D100" s="18" t="s">
        <v>11</v>
      </c>
      <c r="E100" s="19" t="s">
        <v>19</v>
      </c>
      <c r="F100" s="37">
        <v>0.049305555555555554</v>
      </c>
      <c r="G100" s="18" t="str">
        <f t="shared" si="4"/>
        <v>7.53/km</v>
      </c>
      <c r="H100" s="20">
        <f t="shared" si="5"/>
        <v>0.027129629629629625</v>
      </c>
      <c r="I100" s="20">
        <f t="shared" si="6"/>
        <v>0.027129629629629625</v>
      </c>
    </row>
  </sheetData>
  <sheetProtection/>
  <autoFilter ref="A4:I100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G14" sqref="G14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3" t="str">
        <f>Individuale!A1</f>
        <v>Corri sulle Strade dell'Ente Maremma</v>
      </c>
      <c r="B1" s="33"/>
      <c r="C1" s="33"/>
    </row>
    <row r="2" spans="1:3" ht="42" customHeight="1">
      <c r="A2" s="34" t="str">
        <f>Individuale!A3&amp;" km. "&amp;Individuale!I3</f>
        <v>Borgo di Ceri - Rm (RM) Italia - Domenica 12/06/2016 km. 9</v>
      </c>
      <c r="B2" s="34"/>
      <c r="C2" s="34"/>
    </row>
    <row r="3" spans="1:3" ht="24.75" customHeight="1">
      <c r="A3" s="21" t="s">
        <v>2</v>
      </c>
      <c r="B3" s="22" t="s">
        <v>6</v>
      </c>
      <c r="C3" s="22" t="s">
        <v>0</v>
      </c>
    </row>
    <row r="4" spans="1:3" ht="15" customHeight="1">
      <c r="A4" s="10">
        <v>1</v>
      </c>
      <c r="B4" s="11" t="s">
        <v>19</v>
      </c>
      <c r="C4" s="23">
        <v>20</v>
      </c>
    </row>
    <row r="5" spans="1:3" ht="15" customHeight="1">
      <c r="A5" s="14">
        <v>2</v>
      </c>
      <c r="B5" s="15" t="s">
        <v>23</v>
      </c>
      <c r="C5" s="24">
        <v>17</v>
      </c>
    </row>
    <row r="6" spans="1:3" ht="15" customHeight="1">
      <c r="A6" s="14">
        <v>3</v>
      </c>
      <c r="B6" s="15" t="s">
        <v>63</v>
      </c>
      <c r="C6" s="24">
        <v>8</v>
      </c>
    </row>
    <row r="7" spans="1:3" ht="15" customHeight="1">
      <c r="A7" s="14">
        <v>4</v>
      </c>
      <c r="B7" s="15" t="s">
        <v>43</v>
      </c>
      <c r="C7" s="24">
        <v>7</v>
      </c>
    </row>
    <row r="8" spans="1:3" ht="15" customHeight="1">
      <c r="A8" s="14">
        <v>5</v>
      </c>
      <c r="B8" s="15" t="s">
        <v>38</v>
      </c>
      <c r="C8" s="24">
        <v>6</v>
      </c>
    </row>
    <row r="9" spans="1:3" ht="15" customHeight="1">
      <c r="A9" s="14">
        <v>6</v>
      </c>
      <c r="B9" s="15" t="s">
        <v>138</v>
      </c>
      <c r="C9" s="24">
        <v>4</v>
      </c>
    </row>
    <row r="10" spans="1:3" ht="15" customHeight="1">
      <c r="A10" s="14">
        <v>7</v>
      </c>
      <c r="B10" s="15" t="s">
        <v>106</v>
      </c>
      <c r="C10" s="24">
        <v>4</v>
      </c>
    </row>
    <row r="11" spans="1:3" ht="15" customHeight="1">
      <c r="A11" s="14">
        <v>8</v>
      </c>
      <c r="B11" s="15" t="s">
        <v>48</v>
      </c>
      <c r="C11" s="24">
        <v>3</v>
      </c>
    </row>
    <row r="12" spans="1:3" ht="15" customHeight="1">
      <c r="A12" s="14">
        <v>9</v>
      </c>
      <c r="B12" s="15" t="s">
        <v>78</v>
      </c>
      <c r="C12" s="24">
        <v>2</v>
      </c>
    </row>
    <row r="13" spans="1:3" ht="15" customHeight="1">
      <c r="A13" s="14">
        <v>10</v>
      </c>
      <c r="B13" s="15" t="s">
        <v>74</v>
      </c>
      <c r="C13" s="24">
        <v>2</v>
      </c>
    </row>
    <row r="14" spans="1:3" ht="15" customHeight="1">
      <c r="A14" s="14">
        <v>11</v>
      </c>
      <c r="B14" s="15" t="s">
        <v>15</v>
      </c>
      <c r="C14" s="24">
        <v>2</v>
      </c>
    </row>
    <row r="15" spans="1:3" ht="15" customHeight="1">
      <c r="A15" s="14">
        <v>12</v>
      </c>
      <c r="B15" s="15" t="s">
        <v>112</v>
      </c>
      <c r="C15" s="24">
        <v>2</v>
      </c>
    </row>
    <row r="16" spans="1:3" ht="15" customHeight="1">
      <c r="A16" s="14">
        <v>13</v>
      </c>
      <c r="B16" s="15" t="s">
        <v>26</v>
      </c>
      <c r="C16" s="24">
        <v>2</v>
      </c>
    </row>
    <row r="17" spans="1:3" ht="15" customHeight="1">
      <c r="A17" s="25">
        <v>14</v>
      </c>
      <c r="B17" s="28" t="s">
        <v>12</v>
      </c>
      <c r="C17" s="29">
        <v>1</v>
      </c>
    </row>
    <row r="18" spans="1:3" ht="15" customHeight="1">
      <c r="A18" s="14">
        <v>15</v>
      </c>
      <c r="B18" s="15" t="s">
        <v>58</v>
      </c>
      <c r="C18" s="24">
        <v>1</v>
      </c>
    </row>
    <row r="19" spans="1:3" ht="15" customHeight="1">
      <c r="A19" s="14">
        <v>16</v>
      </c>
      <c r="B19" s="15" t="s">
        <v>45</v>
      </c>
      <c r="C19" s="24">
        <v>1</v>
      </c>
    </row>
    <row r="20" spans="1:3" ht="15" customHeight="1">
      <c r="A20" s="14">
        <v>17</v>
      </c>
      <c r="B20" s="15" t="s">
        <v>121</v>
      </c>
      <c r="C20" s="24">
        <v>1</v>
      </c>
    </row>
    <row r="21" spans="1:3" ht="15" customHeight="1">
      <c r="A21" s="14">
        <v>18</v>
      </c>
      <c r="B21" s="15" t="s">
        <v>94</v>
      </c>
      <c r="C21" s="24">
        <v>1</v>
      </c>
    </row>
    <row r="22" spans="1:3" ht="15" customHeight="1">
      <c r="A22" s="14">
        <v>19</v>
      </c>
      <c r="B22" s="15" t="s">
        <v>28</v>
      </c>
      <c r="C22" s="24">
        <v>1</v>
      </c>
    </row>
    <row r="23" spans="1:3" ht="15" customHeight="1">
      <c r="A23" s="14">
        <v>20</v>
      </c>
      <c r="B23" s="15" t="s">
        <v>72</v>
      </c>
      <c r="C23" s="24">
        <v>1</v>
      </c>
    </row>
    <row r="24" spans="1:3" ht="15" customHeight="1">
      <c r="A24" s="14">
        <v>21</v>
      </c>
      <c r="B24" s="15" t="s">
        <v>128</v>
      </c>
      <c r="C24" s="24">
        <v>1</v>
      </c>
    </row>
    <row r="25" spans="1:3" ht="15" customHeight="1">
      <c r="A25" s="14">
        <v>22</v>
      </c>
      <c r="B25" s="15" t="s">
        <v>117</v>
      </c>
      <c r="C25" s="24">
        <v>1</v>
      </c>
    </row>
    <row r="26" spans="1:3" ht="15" customHeight="1">
      <c r="A26" s="14">
        <v>23</v>
      </c>
      <c r="B26" s="15" t="s">
        <v>83</v>
      </c>
      <c r="C26" s="24">
        <v>1</v>
      </c>
    </row>
    <row r="27" spans="1:3" ht="15" customHeight="1">
      <c r="A27" s="14">
        <v>24</v>
      </c>
      <c r="B27" s="15" t="s">
        <v>34</v>
      </c>
      <c r="C27" s="24">
        <v>1</v>
      </c>
    </row>
    <row r="28" spans="1:3" ht="15" customHeight="1">
      <c r="A28" s="14">
        <v>25</v>
      </c>
      <c r="B28" s="15" t="s">
        <v>56</v>
      </c>
      <c r="C28" s="24">
        <v>1</v>
      </c>
    </row>
    <row r="29" spans="1:3" ht="15" customHeight="1">
      <c r="A29" s="14">
        <v>26</v>
      </c>
      <c r="B29" s="15" t="s">
        <v>114</v>
      </c>
      <c r="C29" s="24">
        <v>1</v>
      </c>
    </row>
    <row r="30" spans="1:3" ht="15" customHeight="1">
      <c r="A30" s="14">
        <v>27</v>
      </c>
      <c r="B30" s="15" t="s">
        <v>136</v>
      </c>
      <c r="C30" s="24">
        <v>1</v>
      </c>
    </row>
    <row r="31" spans="1:3" ht="15" customHeight="1">
      <c r="A31" s="14">
        <v>28</v>
      </c>
      <c r="B31" s="15" t="s">
        <v>50</v>
      </c>
      <c r="C31" s="24">
        <v>1</v>
      </c>
    </row>
    <row r="32" spans="1:3" ht="15" customHeight="1">
      <c r="A32" s="14">
        <v>29</v>
      </c>
      <c r="B32" s="15" t="s">
        <v>69</v>
      </c>
      <c r="C32" s="24">
        <v>1</v>
      </c>
    </row>
    <row r="33" spans="1:3" ht="15" customHeight="1">
      <c r="A33" s="18">
        <v>30</v>
      </c>
      <c r="B33" s="19" t="s">
        <v>21</v>
      </c>
      <c r="C33" s="27">
        <v>1</v>
      </c>
    </row>
    <row r="34" ht="12.75">
      <c r="C34" s="2">
        <f>SUM(C4:C33)</f>
        <v>96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Di Giorgio</dc:creator>
  <cp:keywords/>
  <dc:description/>
  <cp:lastModifiedBy>ASUS</cp:lastModifiedBy>
  <dcterms:created xsi:type="dcterms:W3CDTF">2013-03-26T14:24:19Z</dcterms:created>
  <dcterms:modified xsi:type="dcterms:W3CDTF">2016-06-14T20:50:22Z</dcterms:modified>
  <cp:category/>
  <cp:version/>
  <cp:contentType/>
  <cp:contentStatus/>
</cp:coreProperties>
</file>