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'Individuale'!$A$3:$I$79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<sst xmlns="http://schemas.openxmlformats.org/spreadsheetml/2006/main" count="440" uniqueCount="274">
  <si>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</si>
  <si>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</si>
  <si>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</si>
  <si>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</si>
  <si>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</si>
  <si>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</si>
  <si>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</si>
  <si>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</si>
  <si>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</si>
  <si>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</si>
  <si>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</si>
  <si>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ALESSANDRO</t>
  </si>
  <si>
    <t>CRISTIANO</t>
  </si>
  <si>
    <t>FILIPPO</t>
  </si>
  <si>
    <t>DANIELE</t>
  </si>
  <si>
    <t>GIACOMO</t>
  </si>
  <si>
    <t>MAURIZIO</t>
  </si>
  <si>
    <t>CLAUDIO</t>
  </si>
  <si>
    <t>MARCO</t>
  </si>
  <si>
    <t>ANDREA</t>
  </si>
  <si>
    <t>GIUSEPPE</t>
  </si>
  <si>
    <t>GIOVANNI</t>
  </si>
  <si>
    <t>FRANCESCO</t>
  </si>
  <si>
    <t>ROBERTO</t>
  </si>
  <si>
    <t>ANTONIO</t>
  </si>
  <si>
    <t>ASSINDUSTRIA SPORT PADOVA</t>
  </si>
  <si>
    <t>DAVIDE</t>
  </si>
  <si>
    <t>ANTONINO</t>
  </si>
  <si>
    <t>FRANCO</t>
  </si>
  <si>
    <t>GIANFRANCO</t>
  </si>
  <si>
    <t>ENZO</t>
  </si>
  <si>
    <t>FEDERICO</t>
  </si>
  <si>
    <t>SILVANO</t>
  </si>
  <si>
    <t>MICHELE</t>
  </si>
  <si>
    <t>PAOLA</t>
  </si>
  <si>
    <t>FABIO</t>
  </si>
  <si>
    <t>ALBERTO</t>
  </si>
  <si>
    <t>GABRIELE</t>
  </si>
  <si>
    <t>LUIGI</t>
  </si>
  <si>
    <t>NICOLA</t>
  </si>
  <si>
    <t>LUCIANO</t>
  </si>
  <si>
    <t>ANGELO</t>
  </si>
  <si>
    <t>SERGIO</t>
  </si>
  <si>
    <t>FABRIZIO</t>
  </si>
  <si>
    <t>ELISABETTA</t>
  </si>
  <si>
    <t>BRUNO</t>
  </si>
  <si>
    <t>INDIVIDUALE</t>
  </si>
  <si>
    <t>VAIDA</t>
  </si>
  <si>
    <t>JOAN</t>
  </si>
  <si>
    <t>ASS</t>
  </si>
  <si>
    <t>03:07:06</t>
  </si>
  <si>
    <t>MORELLI</t>
  </si>
  <si>
    <t>G.P. VILLASANTESE</t>
  </si>
  <si>
    <t>03:17:15</t>
  </si>
  <si>
    <t>GIACOBONE</t>
  </si>
  <si>
    <t>ATL. PAVESE</t>
  </si>
  <si>
    <t>03:21:16</t>
  </si>
  <si>
    <t>GIANNETTO</t>
  </si>
  <si>
    <t>G.P. CASALESE</t>
  </si>
  <si>
    <t>03:22:02</t>
  </si>
  <si>
    <t>BULZONI</t>
  </si>
  <si>
    <t>SILVIO</t>
  </si>
  <si>
    <t>TOMMY SPORT- LA VALLE DEL LURA</t>
  </si>
  <si>
    <t>03:27:02</t>
  </si>
  <si>
    <t>RUSSO</t>
  </si>
  <si>
    <t>SUESSOLA RUNNERS</t>
  </si>
  <si>
    <t>03:28:20</t>
  </si>
  <si>
    <t>SPAGLIARDI</t>
  </si>
  <si>
    <t>03:29:23</t>
  </si>
  <si>
    <t>BUSETTI</t>
  </si>
  <si>
    <t>G.S. AVIS OGGIONO</t>
  </si>
  <si>
    <t>03:30:59</t>
  </si>
  <si>
    <t>RAFFO</t>
  </si>
  <si>
    <t/>
  </si>
  <si>
    <t>03:32:21</t>
  </si>
  <si>
    <t>DI GIORGIO</t>
  </si>
  <si>
    <t>SURFING SHOP RUNNING</t>
  </si>
  <si>
    <t>03:32:55</t>
  </si>
  <si>
    <t>DI VITO</t>
  </si>
  <si>
    <t>LORENA</t>
  </si>
  <si>
    <t>ASSF</t>
  </si>
  <si>
    <t>PRO PATRIA CUS MILANO</t>
  </si>
  <si>
    <t>03:39:58</t>
  </si>
  <si>
    <t>PORRO</t>
  </si>
  <si>
    <t>MARINO</t>
  </si>
  <si>
    <t>46/50</t>
  </si>
  <si>
    <t>ATHLETIC TEAM LARIO</t>
  </si>
  <si>
    <t>03:41:43</t>
  </si>
  <si>
    <t>TRASENTE</t>
  </si>
  <si>
    <t>41/45</t>
  </si>
  <si>
    <t>MARCIATORI DESIO</t>
  </si>
  <si>
    <t>03:43:22</t>
  </si>
  <si>
    <t>CATTANEO</t>
  </si>
  <si>
    <t>RUNNERS BERGAMO</t>
  </si>
  <si>
    <t>03:46:43</t>
  </si>
  <si>
    <t>ABBIATI</t>
  </si>
  <si>
    <t>03:47:06</t>
  </si>
  <si>
    <t>BALDI</t>
  </si>
  <si>
    <t>MONICA</t>
  </si>
  <si>
    <t>G.P.AVIS VIGEVANO -GRAVELLONA</t>
  </si>
  <si>
    <t>03:49:28</t>
  </si>
  <si>
    <t>MAZZOTTI</t>
  </si>
  <si>
    <t>CRISTIAN</t>
  </si>
  <si>
    <t>03:51:25</t>
  </si>
  <si>
    <t>GHISLENI</t>
  </si>
  <si>
    <t>P.US ACLI GIURIATI P.GARIMOLDI</t>
  </si>
  <si>
    <t>03:53:50</t>
  </si>
  <si>
    <t>RONCONI</t>
  </si>
  <si>
    <t>ARTURO</t>
  </si>
  <si>
    <t>ATL. CASONE NOCETO</t>
  </si>
  <si>
    <t>03:54:17</t>
  </si>
  <si>
    <t>BOSIO</t>
  </si>
  <si>
    <t>03:55:20</t>
  </si>
  <si>
    <t>BONI SFORZA</t>
  </si>
  <si>
    <t>36/40</t>
  </si>
  <si>
    <t>TRC - TRAVERSETOLO RUNNING C.</t>
  </si>
  <si>
    <t>03:55:45</t>
  </si>
  <si>
    <t>PAINI</t>
  </si>
  <si>
    <t>SEBASTIANO</t>
  </si>
  <si>
    <t>3MORI RUNNING TEAM</t>
  </si>
  <si>
    <t>03:56:06</t>
  </si>
  <si>
    <t>MERLI</t>
  </si>
  <si>
    <t>A.S.D. BIPEDI</t>
  </si>
  <si>
    <t>03:58:24</t>
  </si>
  <si>
    <t>ZANELLI</t>
  </si>
  <si>
    <t>04:01:48</t>
  </si>
  <si>
    <t>BIGI</t>
  </si>
  <si>
    <t>51/55</t>
  </si>
  <si>
    <t>POLISPORTIVA DIL. SAN VITTORE</t>
  </si>
  <si>
    <t>04:05:03</t>
  </si>
  <si>
    <t>BORELLA</t>
  </si>
  <si>
    <t>SANTO</t>
  </si>
  <si>
    <t>04:05:05</t>
  </si>
  <si>
    <t>SEBASTIANI</t>
  </si>
  <si>
    <t>04:06:15</t>
  </si>
  <si>
    <t>MARANI</t>
  </si>
  <si>
    <t>FORTI E LIBERI ATLETICA</t>
  </si>
  <si>
    <t>04:08:44</t>
  </si>
  <si>
    <t>CICCARELLA</t>
  </si>
  <si>
    <t>PALMERINO</t>
  </si>
  <si>
    <t>POL.  COOP CERAMICA D'IMOLA</t>
  </si>
  <si>
    <t>04:13:01</t>
  </si>
  <si>
    <t>SPINEDI</t>
  </si>
  <si>
    <t>04:14:10</t>
  </si>
  <si>
    <t>POZZI</t>
  </si>
  <si>
    <t>GIANMARIO</t>
  </si>
  <si>
    <t>AMICI DELLO SPORT BRIOSCO-MI</t>
  </si>
  <si>
    <t>04:14:45</t>
  </si>
  <si>
    <t>TEGGI</t>
  </si>
  <si>
    <t>APD DIPENDENTI AUSL DI BOLOGNA</t>
  </si>
  <si>
    <t>04:16:10</t>
  </si>
  <si>
    <t>RECALCATI</t>
  </si>
  <si>
    <t>04:16:29</t>
  </si>
  <si>
    <t>ALLEGRETTI</t>
  </si>
  <si>
    <t>C.A.S.C. BANCA D'ITALIA GENOVA</t>
  </si>
  <si>
    <t>04:20:17</t>
  </si>
  <si>
    <t>GRADASCHI</t>
  </si>
  <si>
    <t>04:21:29</t>
  </si>
  <si>
    <t>CASIRAGHI</t>
  </si>
  <si>
    <t>RUNNERS DESIO</t>
  </si>
  <si>
    <t>04:22:56</t>
  </si>
  <si>
    <t>BOLZACCHI</t>
  </si>
  <si>
    <t>MARATHON CREMONA</t>
  </si>
  <si>
    <t>04:27:54</t>
  </si>
  <si>
    <t>MODIGNANI</t>
  </si>
  <si>
    <t>ALICE</t>
  </si>
  <si>
    <t>ATLETICA PALZOLA</t>
  </si>
  <si>
    <t>04:28:09</t>
  </si>
  <si>
    <t>BONFIGLIO</t>
  </si>
  <si>
    <t>U35</t>
  </si>
  <si>
    <t>ATL. 99 VITTUONE</t>
  </si>
  <si>
    <t>04:28:10</t>
  </si>
  <si>
    <t>MACCHIAVELLI</t>
  </si>
  <si>
    <t>04:28:28</t>
  </si>
  <si>
    <t>GALLI</t>
  </si>
  <si>
    <t>04:28:41</t>
  </si>
  <si>
    <t>VALCARENGHI</t>
  </si>
  <si>
    <t>04:30:34</t>
  </si>
  <si>
    <t>MICHELETTI</t>
  </si>
  <si>
    <t>04:32:23</t>
  </si>
  <si>
    <t>CURTARELLI</t>
  </si>
  <si>
    <t>04:37:06</t>
  </si>
  <si>
    <t>CAMPI</t>
  </si>
  <si>
    <t>ASD MARATONETI MIRANDOLESI</t>
  </si>
  <si>
    <t>04:37:50</t>
  </si>
  <si>
    <t>NODARI</t>
  </si>
  <si>
    <t>FAUSTO</t>
  </si>
  <si>
    <t>ASD ORTICA TEAM</t>
  </si>
  <si>
    <t>04:38:03</t>
  </si>
  <si>
    <t>CAFFULLI</t>
  </si>
  <si>
    <t>MOSCHETTI</t>
  </si>
  <si>
    <t>G.S. TOCCALMATTO</t>
  </si>
  <si>
    <t>04:40:38</t>
  </si>
  <si>
    <t>FACCHINI</t>
  </si>
  <si>
    <t>MARISA</t>
  </si>
  <si>
    <t>G.P.A. LUGHESINA</t>
  </si>
  <si>
    <t>04:40:46</t>
  </si>
  <si>
    <t>MENEGHELLI</t>
  </si>
  <si>
    <t>A.S.D. ATLETICA LUPATOTINA</t>
  </si>
  <si>
    <t>04:40:55</t>
  </si>
  <si>
    <t>FERRETTI</t>
  </si>
  <si>
    <t>ERMANNO</t>
  </si>
  <si>
    <t>56/60</t>
  </si>
  <si>
    <t>04:44:01</t>
  </si>
  <si>
    <t>VILARDO</t>
  </si>
  <si>
    <t>ALFIA</t>
  </si>
  <si>
    <t>04:45:08</t>
  </si>
  <si>
    <t>PINI</t>
  </si>
  <si>
    <t>04:45:20</t>
  </si>
  <si>
    <t>BERARDI</t>
  </si>
  <si>
    <t>04:46:05</t>
  </si>
  <si>
    <t>ANGIOLETTI</t>
  </si>
  <si>
    <t>04:48:01</t>
  </si>
  <si>
    <t>ZOGNO</t>
  </si>
  <si>
    <t>WALTER</t>
  </si>
  <si>
    <t>04:49:49</t>
  </si>
  <si>
    <t>FULCINI</t>
  </si>
  <si>
    <t>CREMONA RUNNERS CLUB</t>
  </si>
  <si>
    <t>04:51:55</t>
  </si>
  <si>
    <t>BONATTI</t>
  </si>
  <si>
    <t>04:56:04</t>
  </si>
  <si>
    <t>BORDI</t>
  </si>
  <si>
    <t>MIRELLA</t>
  </si>
  <si>
    <t>46/80D</t>
  </si>
  <si>
    <t>04:58:15</t>
  </si>
  <si>
    <t>PARLATORE</t>
  </si>
  <si>
    <t>61/80</t>
  </si>
  <si>
    <t>05:02:39</t>
  </si>
  <si>
    <t>MAZZEO</t>
  </si>
  <si>
    <t>05:03:33</t>
  </si>
  <si>
    <t>NORIS</t>
  </si>
  <si>
    <t>36/45D</t>
  </si>
  <si>
    <t>05:11:34</t>
  </si>
  <si>
    <t>SCOLFARO</t>
  </si>
  <si>
    <t>POL. DIMENSIONE SPORT TURBIGO</t>
  </si>
  <si>
    <t>05:11:35</t>
  </si>
  <si>
    <t>CALETTI</t>
  </si>
  <si>
    <t>ADELIO</t>
  </si>
  <si>
    <t>GIOFFRE'</t>
  </si>
  <si>
    <t>POLISPORTIVA TORRILE</t>
  </si>
  <si>
    <t>05:17:04</t>
  </si>
  <si>
    <t>PAGLIONE</t>
  </si>
  <si>
    <t>ATL. CALDERARA TECNO-PLAST</t>
  </si>
  <si>
    <t>05:17:06</t>
  </si>
  <si>
    <t>PIZZI</t>
  </si>
  <si>
    <t>DLF FIDENZA</t>
  </si>
  <si>
    <t>05:19:28</t>
  </si>
  <si>
    <t>BEVILACQUA</t>
  </si>
  <si>
    <t>05:23:50</t>
  </si>
  <si>
    <t>FINIGUERRA</t>
  </si>
  <si>
    <t>PICO RUNNERS</t>
  </si>
  <si>
    <t>05:24:12</t>
  </si>
  <si>
    <t>MASSARI</t>
  </si>
  <si>
    <t>GRETA</t>
  </si>
  <si>
    <t>05:24:13</t>
  </si>
  <si>
    <t>LUPO STANGHELLINI</t>
  </si>
  <si>
    <t>RUNNING CLUB CESANESE</t>
  </si>
  <si>
    <t>05:28:07</t>
  </si>
  <si>
    <t>ZECCA</t>
  </si>
  <si>
    <t>POL.AMBROSIANA RE</t>
  </si>
  <si>
    <t>05:35:46</t>
  </si>
  <si>
    <t>PARADISO</t>
  </si>
  <si>
    <t>05:52:19</t>
  </si>
  <si>
    <t>RICCIO</t>
  </si>
  <si>
    <t>GUIDO</t>
  </si>
  <si>
    <t>POD. BIASOLA</t>
  </si>
  <si>
    <t>06:01:03</t>
  </si>
  <si>
    <t>PARACCHINI</t>
  </si>
  <si>
    <t>G.S. GABBI</t>
  </si>
  <si>
    <t>06:38:25</t>
  </si>
  <si>
    <t>TOSCHI</t>
  </si>
  <si>
    <t>A.S.C.D. SILVANO FEDI</t>
  </si>
  <si>
    <t>Ultra Kappa Marathon</t>
  </si>
  <si>
    <t>Salsomaggiore Terme (PR) Italia - Domenica 21/11/2010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</si>
</sst>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3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3" t="s">
        <v>272</v>
      </c>
      <c r="B1" s="33"/>
      <c r="C1" s="33"/>
      <c r="D1" s="33"/>
      <c r="E1" s="33"/>
      <c r="F1" s="33"/>
      <c r="G1" s="33"/>
      <c r="H1" s="33"/>
      <c r="I1" s="33"/>
    </row>
    <row r="2" spans="1:9" ht="24.75" customHeight="1">
      <c r="A2" s="34" t="s">
        <v>273</v>
      </c>
      <c r="B2" s="34"/>
      <c r="C2" s="34"/>
      <c r="D2" s="34"/>
      <c r="E2" s="34"/>
      <c r="F2" s="34"/>
      <c r="G2" s="34"/>
      <c r="H2" s="3" t="s">
        <v>0</v>
      </c>
      <c r="I2" s="4">
        <v>46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21" t="s">
        <v>47</v>
      </c>
      <c r="C4" s="21" t="s">
        <v>48</v>
      </c>
      <c r="D4" s="24" t="s">
        <v>49</v>
      </c>
      <c r="E4" s="21" t="s">
        <v>25</v>
      </c>
      <c r="F4" s="24" t="s">
        <v>50</v>
      </c>
      <c r="G4" s="15" t="str">
        <f aca="true" t="shared" si="0" ref="G4:G67">TEXT(INT((HOUR(F4)*3600+MINUTE(F4)*60+SECOND(F4))/$I$2/60),"0")&amp;"."&amp;TEXT(MOD((HOUR(F4)*3600+MINUTE(F4)*60+SECOND(F4))/$I$2,60),"00")&amp;"/km"</f>
        <v>4.04/km</v>
      </c>
      <c r="H4" s="18">
        <f aca="true" t="shared" si="1" ref="H4:H31">F4-$F$4</f>
        <v>0</v>
      </c>
      <c r="I4" s="18">
        <f>F4-INDEX($F$4:$F$710,MATCH(D4,$D$4:$D$710,0))</f>
        <v>0</v>
      </c>
    </row>
    <row r="5" spans="1:9" s="11" customFormat="1" ht="15" customHeight="1">
      <c r="A5" s="16">
        <v>2</v>
      </c>
      <c r="B5" s="22" t="s">
        <v>51</v>
      </c>
      <c r="C5" s="22" t="s">
        <v>31</v>
      </c>
      <c r="D5" s="25" t="s">
        <v>49</v>
      </c>
      <c r="E5" s="22" t="s">
        <v>52</v>
      </c>
      <c r="F5" s="25" t="s">
        <v>53</v>
      </c>
      <c r="G5" s="16" t="str">
        <f t="shared" si="0"/>
        <v>4.17/km</v>
      </c>
      <c r="H5" s="19">
        <f t="shared" si="1"/>
        <v>0.0070486111111111305</v>
      </c>
      <c r="I5" s="19">
        <f>F5-INDEX($F$4:$F$710,MATCH(D5,$D$4:$D$710,0))</f>
        <v>0.0070486111111111305</v>
      </c>
    </row>
    <row r="6" spans="1:9" s="11" customFormat="1" ht="15" customHeight="1">
      <c r="A6" s="16">
        <v>3</v>
      </c>
      <c r="B6" s="22" t="s">
        <v>54</v>
      </c>
      <c r="C6" s="22" t="s">
        <v>14</v>
      </c>
      <c r="D6" s="25" t="s">
        <v>49</v>
      </c>
      <c r="E6" s="22" t="s">
        <v>55</v>
      </c>
      <c r="F6" s="25" t="s">
        <v>56</v>
      </c>
      <c r="G6" s="16" t="str">
        <f t="shared" si="0"/>
        <v>4.23/km</v>
      </c>
      <c r="H6" s="19">
        <f t="shared" si="1"/>
        <v>0.009837962962962965</v>
      </c>
      <c r="I6" s="19">
        <f>F6-INDEX($F$4:$F$710,MATCH(D6,$D$4:$D$710,0))</f>
        <v>0.009837962962962965</v>
      </c>
    </row>
    <row r="7" spans="1:9" s="11" customFormat="1" ht="15" customHeight="1">
      <c r="A7" s="16">
        <v>4</v>
      </c>
      <c r="B7" s="22" t="s">
        <v>57</v>
      </c>
      <c r="C7" s="22" t="s">
        <v>13</v>
      </c>
      <c r="D7" s="25" t="s">
        <v>49</v>
      </c>
      <c r="E7" s="22" t="s">
        <v>58</v>
      </c>
      <c r="F7" s="25" t="s">
        <v>59</v>
      </c>
      <c r="G7" s="16" t="str">
        <f t="shared" si="0"/>
        <v>4.24/km</v>
      </c>
      <c r="H7" s="19">
        <f t="shared" si="1"/>
        <v>0.010370370370370391</v>
      </c>
      <c r="I7" s="19">
        <f>F7-INDEX($F$4:$F$710,MATCH(D7,$D$4:$D$710,0))</f>
        <v>0.010370370370370391</v>
      </c>
    </row>
    <row r="8" spans="1:9" s="11" customFormat="1" ht="15" customHeight="1">
      <c r="A8" s="16">
        <v>5</v>
      </c>
      <c r="B8" s="22" t="s">
        <v>60</v>
      </c>
      <c r="C8" s="22" t="s">
        <v>61</v>
      </c>
      <c r="D8" s="25" t="s">
        <v>49</v>
      </c>
      <c r="E8" s="22" t="s">
        <v>62</v>
      </c>
      <c r="F8" s="25" t="s">
        <v>63</v>
      </c>
      <c r="G8" s="16" t="str">
        <f t="shared" si="0"/>
        <v>4.30/km</v>
      </c>
      <c r="H8" s="19">
        <f t="shared" si="1"/>
        <v>0.0138425925925926</v>
      </c>
      <c r="I8" s="19">
        <f>F8-INDEX($F$4:$F$710,MATCH(D8,$D$4:$D$710,0))</f>
        <v>0.0138425925925926</v>
      </c>
    </row>
    <row r="9" spans="1:9" s="11" customFormat="1" ht="15" customHeight="1">
      <c r="A9" s="16">
        <v>6</v>
      </c>
      <c r="B9" s="22" t="s">
        <v>64</v>
      </c>
      <c r="C9" s="22" t="s">
        <v>41</v>
      </c>
      <c r="D9" s="25" t="s">
        <v>49</v>
      </c>
      <c r="E9" s="22" t="s">
        <v>65</v>
      </c>
      <c r="F9" s="25" t="s">
        <v>66</v>
      </c>
      <c r="G9" s="16" t="str">
        <f t="shared" si="0"/>
        <v>4.32/km</v>
      </c>
      <c r="H9" s="19">
        <f t="shared" si="1"/>
        <v>0.014745370370370381</v>
      </c>
      <c r="I9" s="19">
        <f>F9-INDEX($F$4:$F$710,MATCH(D9,$D$4:$D$710,0))</f>
        <v>0.014745370370370381</v>
      </c>
    </row>
    <row r="10" spans="1:9" s="11" customFormat="1" ht="15" customHeight="1">
      <c r="A10" s="16">
        <v>7</v>
      </c>
      <c r="B10" s="22" t="s">
        <v>67</v>
      </c>
      <c r="C10" s="22" t="s">
        <v>24</v>
      </c>
      <c r="D10" s="25" t="s">
        <v>49</v>
      </c>
      <c r="E10" s="22" t="s">
        <v>58</v>
      </c>
      <c r="F10" s="25" t="s">
        <v>68</v>
      </c>
      <c r="G10" s="16" t="str">
        <f t="shared" si="0"/>
        <v>4.33/km</v>
      </c>
      <c r="H10" s="19">
        <f t="shared" si="1"/>
        <v>0.01547453703703705</v>
      </c>
      <c r="I10" s="19">
        <f>F10-INDEX($F$4:$F$710,MATCH(D10,$D$4:$D$710,0))</f>
        <v>0.01547453703703705</v>
      </c>
    </row>
    <row r="11" spans="1:9" s="11" customFormat="1" ht="15" customHeight="1">
      <c r="A11" s="16">
        <v>8</v>
      </c>
      <c r="B11" s="22" t="s">
        <v>69</v>
      </c>
      <c r="C11" s="22" t="s">
        <v>35</v>
      </c>
      <c r="D11" s="25" t="s">
        <v>49</v>
      </c>
      <c r="E11" s="22" t="s">
        <v>70</v>
      </c>
      <c r="F11" s="25" t="s">
        <v>71</v>
      </c>
      <c r="G11" s="16" t="str">
        <f t="shared" si="0"/>
        <v>4.35/km</v>
      </c>
      <c r="H11" s="19">
        <f t="shared" si="1"/>
        <v>0.01658564814814814</v>
      </c>
      <c r="I11" s="19">
        <f>F11-INDEX($F$4:$F$710,MATCH(D11,$D$4:$D$710,0))</f>
        <v>0.01658564814814814</v>
      </c>
    </row>
    <row r="12" spans="1:9" s="11" customFormat="1" ht="15" customHeight="1">
      <c r="A12" s="16">
        <v>9</v>
      </c>
      <c r="B12" s="22" t="s">
        <v>72</v>
      </c>
      <c r="C12" s="22" t="s">
        <v>18</v>
      </c>
      <c r="D12" s="25" t="s">
        <v>49</v>
      </c>
      <c r="E12" s="22" t="s">
        <v>46</v>
      </c>
      <c r="F12" s="25" t="s">
        <v>74</v>
      </c>
      <c r="G12" s="16" t="str">
        <f t="shared" si="0"/>
        <v>4.37/km</v>
      </c>
      <c r="H12" s="19">
        <f t="shared" si="1"/>
        <v>0.017534722222222215</v>
      </c>
      <c r="I12" s="19">
        <f>F12-INDEX($F$4:$F$710,MATCH(D12,$D$4:$D$710,0))</f>
        <v>0.017534722222222215</v>
      </c>
    </row>
    <row r="13" spans="1:9" s="11" customFormat="1" ht="15" customHeight="1">
      <c r="A13" s="16">
        <v>10</v>
      </c>
      <c r="B13" s="22" t="s">
        <v>75</v>
      </c>
      <c r="C13" s="22" t="s">
        <v>19</v>
      </c>
      <c r="D13" s="25" t="s">
        <v>49</v>
      </c>
      <c r="E13" s="22" t="s">
        <v>76</v>
      </c>
      <c r="F13" s="25" t="s">
        <v>77</v>
      </c>
      <c r="G13" s="16" t="str">
        <f t="shared" si="0"/>
        <v>4.38/km</v>
      </c>
      <c r="H13" s="19">
        <f t="shared" si="1"/>
        <v>0.01792824074074076</v>
      </c>
      <c r="I13" s="19">
        <f>F13-INDEX($F$4:$F$710,MATCH(D13,$D$4:$D$710,0))</f>
        <v>0.01792824074074076</v>
      </c>
    </row>
    <row r="14" spans="1:9" s="11" customFormat="1" ht="15" customHeight="1">
      <c r="A14" s="16">
        <v>11</v>
      </c>
      <c r="B14" s="22" t="s">
        <v>78</v>
      </c>
      <c r="C14" s="22" t="s">
        <v>79</v>
      </c>
      <c r="D14" s="25" t="s">
        <v>80</v>
      </c>
      <c r="E14" s="22" t="s">
        <v>81</v>
      </c>
      <c r="F14" s="25" t="s">
        <v>82</v>
      </c>
      <c r="G14" s="16" t="str">
        <f t="shared" si="0"/>
        <v>4.47/km</v>
      </c>
      <c r="H14" s="19">
        <f t="shared" si="1"/>
        <v>0.02282407407407408</v>
      </c>
      <c r="I14" s="19">
        <f>F14-INDEX($F$4:$F$710,MATCH(D14,$D$4:$D$710,0))</f>
        <v>0</v>
      </c>
    </row>
    <row r="15" spans="1:9" s="11" customFormat="1" ht="15" customHeight="1">
      <c r="A15" s="16">
        <v>12</v>
      </c>
      <c r="B15" s="22" t="s">
        <v>83</v>
      </c>
      <c r="C15" s="22" t="s">
        <v>84</v>
      </c>
      <c r="D15" s="25" t="s">
        <v>85</v>
      </c>
      <c r="E15" s="22" t="s">
        <v>86</v>
      </c>
      <c r="F15" s="25" t="s">
        <v>87</v>
      </c>
      <c r="G15" s="16" t="str">
        <f t="shared" si="0"/>
        <v>4.49/km</v>
      </c>
      <c r="H15" s="19">
        <f t="shared" si="1"/>
        <v>0.024039351851851853</v>
      </c>
      <c r="I15" s="19">
        <f>F15-INDEX($F$4:$F$710,MATCH(D15,$D$4:$D$710,0))</f>
        <v>0</v>
      </c>
    </row>
    <row r="16" spans="1:9" s="11" customFormat="1" ht="15" customHeight="1">
      <c r="A16" s="16">
        <v>13</v>
      </c>
      <c r="B16" s="22" t="s">
        <v>88</v>
      </c>
      <c r="C16" s="22" t="s">
        <v>33</v>
      </c>
      <c r="D16" s="25" t="s">
        <v>89</v>
      </c>
      <c r="E16" s="22" t="s">
        <v>90</v>
      </c>
      <c r="F16" s="25" t="s">
        <v>91</v>
      </c>
      <c r="G16" s="16" t="str">
        <f t="shared" si="0"/>
        <v>4.51/km</v>
      </c>
      <c r="H16" s="19">
        <f t="shared" si="1"/>
        <v>0.0251851851851852</v>
      </c>
      <c r="I16" s="19">
        <f>F16-INDEX($F$4:$F$710,MATCH(D16,$D$4:$D$710,0))</f>
        <v>0</v>
      </c>
    </row>
    <row r="17" spans="1:9" s="11" customFormat="1" ht="15" customHeight="1">
      <c r="A17" s="16">
        <v>14</v>
      </c>
      <c r="B17" s="22" t="s">
        <v>92</v>
      </c>
      <c r="C17" s="22" t="s">
        <v>18</v>
      </c>
      <c r="D17" s="25" t="s">
        <v>85</v>
      </c>
      <c r="E17" s="22" t="s">
        <v>93</v>
      </c>
      <c r="F17" s="25" t="s">
        <v>94</v>
      </c>
      <c r="G17" s="16" t="str">
        <f t="shared" si="0"/>
        <v>4.56/km</v>
      </c>
      <c r="H17" s="19">
        <f t="shared" si="1"/>
        <v>0.02751157407407409</v>
      </c>
      <c r="I17" s="19">
        <f>F17-INDEX($F$4:$F$710,MATCH(D17,$D$4:$D$710,0))</f>
        <v>0.0034722222222222376</v>
      </c>
    </row>
    <row r="18" spans="1:9" s="11" customFormat="1" ht="15" customHeight="1">
      <c r="A18" s="16">
        <v>15</v>
      </c>
      <c r="B18" s="22" t="s">
        <v>95</v>
      </c>
      <c r="C18" s="22" t="s">
        <v>26</v>
      </c>
      <c r="D18" s="25" t="s">
        <v>85</v>
      </c>
      <c r="E18" s="22" t="s">
        <v>62</v>
      </c>
      <c r="F18" s="25" t="s">
        <v>96</v>
      </c>
      <c r="G18" s="16" t="str">
        <f t="shared" si="0"/>
        <v>4.56/km</v>
      </c>
      <c r="H18" s="19">
        <f t="shared" si="1"/>
        <v>0.02777777777777779</v>
      </c>
      <c r="I18" s="19">
        <f>F18-INDEX($F$4:$F$710,MATCH(D18,$D$4:$D$710,0))</f>
        <v>0.0037384259259259367</v>
      </c>
    </row>
    <row r="19" spans="1:9" s="11" customFormat="1" ht="15" customHeight="1">
      <c r="A19" s="16">
        <v>16</v>
      </c>
      <c r="B19" s="22" t="s">
        <v>97</v>
      </c>
      <c r="C19" s="22" t="s">
        <v>98</v>
      </c>
      <c r="D19" s="25" t="s">
        <v>80</v>
      </c>
      <c r="E19" s="22" t="s">
        <v>99</v>
      </c>
      <c r="F19" s="25" t="s">
        <v>100</v>
      </c>
      <c r="G19" s="16" t="str">
        <f t="shared" si="0"/>
        <v>4.59/km</v>
      </c>
      <c r="H19" s="19">
        <f t="shared" si="1"/>
        <v>0.029421296296296306</v>
      </c>
      <c r="I19" s="19">
        <f>F19-INDEX($F$4:$F$710,MATCH(D19,$D$4:$D$710,0))</f>
        <v>0.0065972222222222265</v>
      </c>
    </row>
    <row r="20" spans="1:9" s="11" customFormat="1" ht="15" customHeight="1">
      <c r="A20" s="16">
        <v>17</v>
      </c>
      <c r="B20" s="22" t="s">
        <v>101</v>
      </c>
      <c r="C20" s="22" t="s">
        <v>102</v>
      </c>
      <c r="D20" s="25" t="s">
        <v>89</v>
      </c>
      <c r="E20" s="22" t="s">
        <v>76</v>
      </c>
      <c r="F20" s="25" t="s">
        <v>103</v>
      </c>
      <c r="G20" s="16" t="str">
        <f t="shared" si="0"/>
        <v>5.02/km</v>
      </c>
      <c r="H20" s="19">
        <f t="shared" si="1"/>
        <v>0.030775462962962963</v>
      </c>
      <c r="I20" s="19">
        <f>F20-INDEX($F$4:$F$710,MATCH(D20,$D$4:$D$710,0))</f>
        <v>0.0055902777777777635</v>
      </c>
    </row>
    <row r="21" spans="1:9" s="11" customFormat="1" ht="15" customHeight="1">
      <c r="A21" s="16">
        <v>18</v>
      </c>
      <c r="B21" s="22" t="s">
        <v>104</v>
      </c>
      <c r="C21" s="22" t="s">
        <v>37</v>
      </c>
      <c r="D21" s="25" t="s">
        <v>85</v>
      </c>
      <c r="E21" s="22" t="s">
        <v>105</v>
      </c>
      <c r="F21" s="25" t="s">
        <v>106</v>
      </c>
      <c r="G21" s="16" t="str">
        <f t="shared" si="0"/>
        <v>5.05/km</v>
      </c>
      <c r="H21" s="19">
        <f t="shared" si="1"/>
        <v>0.03245370370370371</v>
      </c>
      <c r="I21" s="19">
        <f>F21-INDEX($F$4:$F$710,MATCH(D21,$D$4:$D$710,0))</f>
        <v>0.008414351851851853</v>
      </c>
    </row>
    <row r="22" spans="1:9" s="11" customFormat="1" ht="15" customHeight="1">
      <c r="A22" s="16">
        <v>19</v>
      </c>
      <c r="B22" s="22" t="s">
        <v>107</v>
      </c>
      <c r="C22" s="22" t="s">
        <v>108</v>
      </c>
      <c r="D22" s="25" t="s">
        <v>85</v>
      </c>
      <c r="E22" s="22" t="s">
        <v>109</v>
      </c>
      <c r="F22" s="25" t="s">
        <v>110</v>
      </c>
      <c r="G22" s="16" t="str">
        <f t="shared" si="0"/>
        <v>5.06/km</v>
      </c>
      <c r="H22" s="19">
        <f t="shared" si="1"/>
        <v>0.03276620370370373</v>
      </c>
      <c r="I22" s="19">
        <f>F22-INDEX($F$4:$F$710,MATCH(D22,$D$4:$D$710,0))</f>
        <v>0.008726851851851875</v>
      </c>
    </row>
    <row r="23" spans="1:9" s="11" customFormat="1" ht="15" customHeight="1">
      <c r="A23" s="16">
        <v>20</v>
      </c>
      <c r="B23" s="22" t="s">
        <v>111</v>
      </c>
      <c r="C23" s="22" t="s">
        <v>15</v>
      </c>
      <c r="D23" s="25" t="s">
        <v>85</v>
      </c>
      <c r="E23" s="22" t="s">
        <v>93</v>
      </c>
      <c r="F23" s="25" t="s">
        <v>112</v>
      </c>
      <c r="G23" s="16" t="str">
        <f t="shared" si="0"/>
        <v>5.07/km</v>
      </c>
      <c r="H23" s="19">
        <f t="shared" si="1"/>
        <v>0.0334953703703704</v>
      </c>
      <c r="I23" s="19">
        <f>F23-INDEX($F$4:$F$710,MATCH(D23,$D$4:$D$710,0))</f>
        <v>0.009456018518518544</v>
      </c>
    </row>
    <row r="24" spans="1:9" s="11" customFormat="1" ht="15" customHeight="1">
      <c r="A24" s="16">
        <v>21</v>
      </c>
      <c r="B24" s="22" t="s">
        <v>113</v>
      </c>
      <c r="C24" s="22" t="s">
        <v>19</v>
      </c>
      <c r="D24" s="25" t="s">
        <v>114</v>
      </c>
      <c r="E24" s="22" t="s">
        <v>115</v>
      </c>
      <c r="F24" s="25" t="s">
        <v>116</v>
      </c>
      <c r="G24" s="16" t="str">
        <f t="shared" si="0"/>
        <v>5.08/km</v>
      </c>
      <c r="H24" s="19">
        <f t="shared" si="1"/>
        <v>0.03378472222222223</v>
      </c>
      <c r="I24" s="19">
        <f>F24-INDEX($F$4:$F$710,MATCH(D24,$D$4:$D$710,0))</f>
        <v>0</v>
      </c>
    </row>
    <row r="25" spans="1:9" s="11" customFormat="1" ht="15" customHeight="1">
      <c r="A25" s="16">
        <v>22</v>
      </c>
      <c r="B25" s="22" t="s">
        <v>117</v>
      </c>
      <c r="C25" s="22" t="s">
        <v>118</v>
      </c>
      <c r="D25" s="25" t="s">
        <v>85</v>
      </c>
      <c r="E25" s="22" t="s">
        <v>119</v>
      </c>
      <c r="F25" s="25" t="s">
        <v>120</v>
      </c>
      <c r="G25" s="16" t="str">
        <f t="shared" si="0"/>
        <v>5.08/km</v>
      </c>
      <c r="H25" s="19">
        <f t="shared" si="1"/>
        <v>0.034027777777777796</v>
      </c>
      <c r="I25" s="19">
        <f>F25-INDEX($F$4:$F$710,MATCH(D25,$D$4:$D$710,0))</f>
        <v>0.009988425925925942</v>
      </c>
    </row>
    <row r="26" spans="1:9" s="11" customFormat="1" ht="15" customHeight="1">
      <c r="A26" s="16">
        <v>23</v>
      </c>
      <c r="B26" s="22" t="s">
        <v>121</v>
      </c>
      <c r="C26" s="22" t="s">
        <v>39</v>
      </c>
      <c r="D26" s="25" t="s">
        <v>89</v>
      </c>
      <c r="E26" s="22" t="s">
        <v>122</v>
      </c>
      <c r="F26" s="25" t="s">
        <v>123</v>
      </c>
      <c r="G26" s="16" t="str">
        <f t="shared" si="0"/>
        <v>5.11/km</v>
      </c>
      <c r="H26" s="19">
        <f t="shared" si="1"/>
        <v>0.03562499999999999</v>
      </c>
      <c r="I26" s="19">
        <f>F26-INDEX($F$4:$F$710,MATCH(D26,$D$4:$D$710,0))</f>
        <v>0.01043981481481479</v>
      </c>
    </row>
    <row r="27" spans="1:9" s="12" customFormat="1" ht="15" customHeight="1">
      <c r="A27" s="16">
        <v>24</v>
      </c>
      <c r="B27" s="22" t="s">
        <v>124</v>
      </c>
      <c r="C27" s="22" t="s">
        <v>22</v>
      </c>
      <c r="D27" s="25" t="s">
        <v>89</v>
      </c>
      <c r="E27" s="22" t="s">
        <v>46</v>
      </c>
      <c r="F27" s="25" t="s">
        <v>125</v>
      </c>
      <c r="G27" s="16" t="str">
        <f t="shared" si="0"/>
        <v>5.15/km</v>
      </c>
      <c r="H27" s="19">
        <f t="shared" si="1"/>
        <v>0.03798611111111114</v>
      </c>
      <c r="I27" s="19">
        <f>F27-INDEX($F$4:$F$710,MATCH(D27,$D$4:$D$710,0))</f>
        <v>0.012800925925925938</v>
      </c>
    </row>
    <row r="28" spans="1:9" s="11" customFormat="1" ht="15" customHeight="1">
      <c r="A28" s="16">
        <v>25</v>
      </c>
      <c r="B28" s="22" t="s">
        <v>126</v>
      </c>
      <c r="C28" s="22" t="s">
        <v>40</v>
      </c>
      <c r="D28" s="25" t="s">
        <v>127</v>
      </c>
      <c r="E28" s="22" t="s">
        <v>128</v>
      </c>
      <c r="F28" s="25" t="s">
        <v>129</v>
      </c>
      <c r="G28" s="16" t="str">
        <f t="shared" si="0"/>
        <v>5.20/km</v>
      </c>
      <c r="H28" s="19">
        <f t="shared" si="1"/>
        <v>0.040243055555555546</v>
      </c>
      <c r="I28" s="19">
        <f>F28-INDEX($F$4:$F$710,MATCH(D28,$D$4:$D$710,0))</f>
        <v>0</v>
      </c>
    </row>
    <row r="29" spans="1:9" s="11" customFormat="1" ht="15" customHeight="1">
      <c r="A29" s="16">
        <v>26</v>
      </c>
      <c r="B29" s="22" t="s">
        <v>130</v>
      </c>
      <c r="C29" s="22" t="s">
        <v>131</v>
      </c>
      <c r="D29" s="25" t="s">
        <v>85</v>
      </c>
      <c r="E29" s="22" t="s">
        <v>93</v>
      </c>
      <c r="F29" s="25" t="s">
        <v>132</v>
      </c>
      <c r="G29" s="16" t="str">
        <f t="shared" si="0"/>
        <v>5.20/km</v>
      </c>
      <c r="H29" s="19">
        <f t="shared" si="1"/>
        <v>0.04026620370370371</v>
      </c>
      <c r="I29" s="19">
        <f>F29-INDEX($F$4:$F$710,MATCH(D29,$D$4:$D$710,0))</f>
        <v>0.016226851851851853</v>
      </c>
    </row>
    <row r="30" spans="1:9" s="11" customFormat="1" ht="15" customHeight="1">
      <c r="A30" s="16">
        <v>27</v>
      </c>
      <c r="B30" s="22" t="s">
        <v>133</v>
      </c>
      <c r="C30" s="22" t="s">
        <v>20</v>
      </c>
      <c r="D30" s="25" t="s">
        <v>127</v>
      </c>
      <c r="E30" s="22" t="s">
        <v>119</v>
      </c>
      <c r="F30" s="25" t="s">
        <v>134</v>
      </c>
      <c r="G30" s="16" t="str">
        <f t="shared" si="0"/>
        <v>5.21/km</v>
      </c>
      <c r="H30" s="19">
        <f t="shared" si="1"/>
        <v>0.0410763888888889</v>
      </c>
      <c r="I30" s="19">
        <f>F30-INDEX($F$4:$F$710,MATCH(D30,$D$4:$D$710,0))</f>
        <v>0.0008333333333333526</v>
      </c>
    </row>
    <row r="31" spans="1:9" s="11" customFormat="1" ht="15" customHeight="1">
      <c r="A31" s="16">
        <v>28</v>
      </c>
      <c r="B31" s="22" t="s">
        <v>135</v>
      </c>
      <c r="C31" s="22" t="s">
        <v>36</v>
      </c>
      <c r="D31" s="25" t="s">
        <v>89</v>
      </c>
      <c r="E31" s="22" t="s">
        <v>136</v>
      </c>
      <c r="F31" s="25" t="s">
        <v>137</v>
      </c>
      <c r="G31" s="16" t="str">
        <f t="shared" si="0"/>
        <v>5.24/km</v>
      </c>
      <c r="H31" s="19">
        <f t="shared" si="1"/>
        <v>0.04280092592592591</v>
      </c>
      <c r="I31" s="19">
        <f>F31-INDEX($F$4:$F$710,MATCH(D31,$D$4:$D$710,0))</f>
        <v>0.01761574074074071</v>
      </c>
    </row>
    <row r="32" spans="1:9" s="11" customFormat="1" ht="15" customHeight="1">
      <c r="A32" s="16">
        <v>29</v>
      </c>
      <c r="B32" s="22" t="s">
        <v>138</v>
      </c>
      <c r="C32" s="22" t="s">
        <v>139</v>
      </c>
      <c r="D32" s="25" t="s">
        <v>89</v>
      </c>
      <c r="E32" s="22" t="s">
        <v>140</v>
      </c>
      <c r="F32" s="25" t="s">
        <v>141</v>
      </c>
      <c r="G32" s="16" t="str">
        <f t="shared" si="0"/>
        <v>5.30/km</v>
      </c>
      <c r="H32" s="19">
        <f aca="true" t="shared" si="2" ref="H32:H79">F32-$F$4</f>
        <v>0.045775462962962976</v>
      </c>
      <c r="I32" s="19">
        <f>F32-INDEX($F$4:$F$710,MATCH(D32,$D$4:$D$710,0))</f>
        <v>0.020590277777777777</v>
      </c>
    </row>
    <row r="33" spans="1:9" s="11" customFormat="1" ht="15" customHeight="1">
      <c r="A33" s="16">
        <v>30</v>
      </c>
      <c r="B33" s="22" t="s">
        <v>142</v>
      </c>
      <c r="C33" s="22" t="s">
        <v>45</v>
      </c>
      <c r="D33" s="25" t="s">
        <v>85</v>
      </c>
      <c r="E33" s="22" t="s">
        <v>93</v>
      </c>
      <c r="F33" s="25" t="s">
        <v>143</v>
      </c>
      <c r="G33" s="16" t="str">
        <f t="shared" si="0"/>
        <v>5.32/km</v>
      </c>
      <c r="H33" s="19">
        <f t="shared" si="2"/>
        <v>0.04657407407407407</v>
      </c>
      <c r="I33" s="19">
        <f>F33-INDEX($F$4:$F$710,MATCH(D33,$D$4:$D$710,0))</f>
        <v>0.02253472222222222</v>
      </c>
    </row>
    <row r="34" spans="1:9" s="11" customFormat="1" ht="15" customHeight="1">
      <c r="A34" s="16">
        <v>31</v>
      </c>
      <c r="B34" s="22" t="s">
        <v>144</v>
      </c>
      <c r="C34" s="22" t="s">
        <v>145</v>
      </c>
      <c r="D34" s="25" t="s">
        <v>89</v>
      </c>
      <c r="E34" s="22" t="s">
        <v>146</v>
      </c>
      <c r="F34" s="25" t="s">
        <v>147</v>
      </c>
      <c r="G34" s="16" t="str">
        <f t="shared" si="0"/>
        <v>5.32/km</v>
      </c>
      <c r="H34" s="19">
        <f t="shared" si="2"/>
        <v>0.04697916666666668</v>
      </c>
      <c r="I34" s="19">
        <f>F34-INDEX($F$4:$F$710,MATCH(D34,$D$4:$D$710,0))</f>
        <v>0.021793981481481484</v>
      </c>
    </row>
    <row r="35" spans="1:9" s="11" customFormat="1" ht="15" customHeight="1">
      <c r="A35" s="16">
        <v>32</v>
      </c>
      <c r="B35" s="22" t="s">
        <v>148</v>
      </c>
      <c r="C35" s="22" t="s">
        <v>16</v>
      </c>
      <c r="D35" s="25" t="s">
        <v>127</v>
      </c>
      <c r="E35" s="22" t="s">
        <v>149</v>
      </c>
      <c r="F35" s="25" t="s">
        <v>150</v>
      </c>
      <c r="G35" s="16" t="str">
        <f t="shared" si="0"/>
        <v>5.34/km</v>
      </c>
      <c r="H35" s="19">
        <f t="shared" si="2"/>
        <v>0.047962962962962985</v>
      </c>
      <c r="I35" s="19">
        <f>F35-INDEX($F$4:$F$710,MATCH(D35,$D$4:$D$710,0))</f>
        <v>0.007719907407407439</v>
      </c>
    </row>
    <row r="36" spans="1:9" s="11" customFormat="1" ht="15" customHeight="1">
      <c r="A36" s="16">
        <v>33</v>
      </c>
      <c r="B36" s="22" t="s">
        <v>151</v>
      </c>
      <c r="C36" s="22" t="s">
        <v>32</v>
      </c>
      <c r="D36" s="25" t="s">
        <v>127</v>
      </c>
      <c r="E36" s="22" t="s">
        <v>52</v>
      </c>
      <c r="F36" s="25" t="s">
        <v>152</v>
      </c>
      <c r="G36" s="16" t="str">
        <f t="shared" si="0"/>
        <v>5.35/km</v>
      </c>
      <c r="H36" s="19">
        <f t="shared" si="2"/>
        <v>0.04818287037037039</v>
      </c>
      <c r="I36" s="19">
        <f>F36-INDEX($F$4:$F$710,MATCH(D36,$D$4:$D$710,0))</f>
        <v>0.007939814814814844</v>
      </c>
    </row>
    <row r="37" spans="1:9" s="11" customFormat="1" ht="15" customHeight="1">
      <c r="A37" s="16">
        <v>34</v>
      </c>
      <c r="B37" s="22" t="s">
        <v>153</v>
      </c>
      <c r="C37" s="22" t="s">
        <v>22</v>
      </c>
      <c r="D37" s="25" t="s">
        <v>85</v>
      </c>
      <c r="E37" s="22" t="s">
        <v>154</v>
      </c>
      <c r="F37" s="25" t="s">
        <v>155</v>
      </c>
      <c r="G37" s="16" t="str">
        <f t="shared" si="0"/>
        <v>5.40/km</v>
      </c>
      <c r="H37" s="19">
        <f t="shared" si="2"/>
        <v>0.050821759259259275</v>
      </c>
      <c r="I37" s="19">
        <f>F37-INDEX($F$4:$F$710,MATCH(D37,$D$4:$D$710,0))</f>
        <v>0.02678240740740742</v>
      </c>
    </row>
    <row r="38" spans="1:9" s="11" customFormat="1" ht="15" customHeight="1">
      <c r="A38" s="16">
        <v>35</v>
      </c>
      <c r="B38" s="22" t="s">
        <v>156</v>
      </c>
      <c r="C38" s="22" t="s">
        <v>31</v>
      </c>
      <c r="D38" s="25" t="s">
        <v>114</v>
      </c>
      <c r="E38" s="22" t="s">
        <v>46</v>
      </c>
      <c r="F38" s="25" t="s">
        <v>157</v>
      </c>
      <c r="G38" s="16" t="str">
        <f t="shared" si="0"/>
        <v>5.41/km</v>
      </c>
      <c r="H38" s="19">
        <f t="shared" si="2"/>
        <v>0.0516550925925926</v>
      </c>
      <c r="I38" s="19">
        <f>F38-INDEX($F$4:$F$710,MATCH(D38,$D$4:$D$710,0))</f>
        <v>0.01787037037037037</v>
      </c>
    </row>
    <row r="39" spans="1:9" s="11" customFormat="1" ht="15" customHeight="1">
      <c r="A39" s="16">
        <v>36</v>
      </c>
      <c r="B39" s="22" t="s">
        <v>158</v>
      </c>
      <c r="C39" s="22" t="s">
        <v>18</v>
      </c>
      <c r="D39" s="25" t="s">
        <v>89</v>
      </c>
      <c r="E39" s="22" t="s">
        <v>159</v>
      </c>
      <c r="F39" s="25" t="s">
        <v>160</v>
      </c>
      <c r="G39" s="16" t="str">
        <f t="shared" si="0"/>
        <v>5.43/km</v>
      </c>
      <c r="H39" s="19">
        <f t="shared" si="2"/>
        <v>0.05266203703703706</v>
      </c>
      <c r="I39" s="19">
        <f>F39-INDEX($F$4:$F$710,MATCH(D39,$D$4:$D$710,0))</f>
        <v>0.027476851851851863</v>
      </c>
    </row>
    <row r="40" spans="1:9" s="11" customFormat="1" ht="15" customHeight="1">
      <c r="A40" s="16">
        <v>37</v>
      </c>
      <c r="B40" s="22" t="s">
        <v>161</v>
      </c>
      <c r="C40" s="22" t="s">
        <v>40</v>
      </c>
      <c r="D40" s="25" t="s">
        <v>85</v>
      </c>
      <c r="E40" s="22" t="s">
        <v>162</v>
      </c>
      <c r="F40" s="25" t="s">
        <v>163</v>
      </c>
      <c r="G40" s="16" t="str">
        <f t="shared" si="0"/>
        <v>5.49/km</v>
      </c>
      <c r="H40" s="19">
        <f t="shared" si="2"/>
        <v>0.05611111111111111</v>
      </c>
      <c r="I40" s="19">
        <f>F40-INDEX($F$4:$F$710,MATCH(D40,$D$4:$D$710,0))</f>
        <v>0.03207175925925926</v>
      </c>
    </row>
    <row r="41" spans="1:9" s="11" customFormat="1" ht="15" customHeight="1">
      <c r="A41" s="16">
        <v>38</v>
      </c>
      <c r="B41" s="22" t="s">
        <v>164</v>
      </c>
      <c r="C41" s="22" t="s">
        <v>165</v>
      </c>
      <c r="D41" s="25" t="s">
        <v>80</v>
      </c>
      <c r="E41" s="22" t="s">
        <v>166</v>
      </c>
      <c r="F41" s="25" t="s">
        <v>167</v>
      </c>
      <c r="G41" s="16" t="str">
        <f t="shared" si="0"/>
        <v>5.50/km</v>
      </c>
      <c r="H41" s="19">
        <f t="shared" si="2"/>
        <v>0.05628472222222222</v>
      </c>
      <c r="I41" s="19">
        <f>F41-INDEX($F$4:$F$710,MATCH(D41,$D$4:$D$710,0))</f>
        <v>0.03346064814814814</v>
      </c>
    </row>
    <row r="42" spans="1:9" s="11" customFormat="1" ht="15" customHeight="1">
      <c r="A42" s="16">
        <v>39</v>
      </c>
      <c r="B42" s="22" t="s">
        <v>168</v>
      </c>
      <c r="C42" s="22" t="s">
        <v>18</v>
      </c>
      <c r="D42" s="25" t="s">
        <v>169</v>
      </c>
      <c r="E42" s="22" t="s">
        <v>170</v>
      </c>
      <c r="F42" s="25" t="s">
        <v>171</v>
      </c>
      <c r="G42" s="16" t="str">
        <f t="shared" si="0"/>
        <v>5.50/km</v>
      </c>
      <c r="H42" s="19">
        <f t="shared" si="2"/>
        <v>0.05629629629629629</v>
      </c>
      <c r="I42" s="19">
        <f>F42-INDEX($F$4:$F$710,MATCH(D42,$D$4:$D$710,0))</f>
        <v>0</v>
      </c>
    </row>
    <row r="43" spans="1:9" s="11" customFormat="1" ht="15" customHeight="1">
      <c r="A43" s="16">
        <v>40</v>
      </c>
      <c r="B43" s="22" t="s">
        <v>172</v>
      </c>
      <c r="C43" s="22" t="s">
        <v>43</v>
      </c>
      <c r="D43" s="25" t="s">
        <v>127</v>
      </c>
      <c r="E43" s="22" t="s">
        <v>46</v>
      </c>
      <c r="F43" s="25" t="s">
        <v>173</v>
      </c>
      <c r="G43" s="16" t="str">
        <f t="shared" si="0"/>
        <v>5.50/km</v>
      </c>
      <c r="H43" s="19">
        <f t="shared" si="2"/>
        <v>0.05650462962962963</v>
      </c>
      <c r="I43" s="19">
        <f>F43-INDEX($F$4:$F$710,MATCH(D43,$D$4:$D$710,0))</f>
        <v>0.01626157407407408</v>
      </c>
    </row>
    <row r="44" spans="1:9" s="11" customFormat="1" ht="15" customHeight="1">
      <c r="A44" s="16">
        <v>41</v>
      </c>
      <c r="B44" s="22" t="s">
        <v>174</v>
      </c>
      <c r="C44" s="22" t="s">
        <v>16</v>
      </c>
      <c r="D44" s="25" t="s">
        <v>127</v>
      </c>
      <c r="E44" s="22" t="s">
        <v>109</v>
      </c>
      <c r="F44" s="25" t="s">
        <v>175</v>
      </c>
      <c r="G44" s="16" t="str">
        <f t="shared" si="0"/>
        <v>5.50/km</v>
      </c>
      <c r="H44" s="19">
        <f t="shared" si="2"/>
        <v>0.056655092592592604</v>
      </c>
      <c r="I44" s="19">
        <f>F44-INDEX($F$4:$F$710,MATCH(D44,$D$4:$D$710,0))</f>
        <v>0.01641203703703706</v>
      </c>
    </row>
    <row r="45" spans="1:9" s="11" customFormat="1" ht="15" customHeight="1">
      <c r="A45" s="16">
        <v>42</v>
      </c>
      <c r="B45" s="22" t="s">
        <v>176</v>
      </c>
      <c r="C45" s="22" t="s">
        <v>35</v>
      </c>
      <c r="D45" s="25" t="s">
        <v>89</v>
      </c>
      <c r="E45" s="22" t="s">
        <v>90</v>
      </c>
      <c r="F45" s="25" t="s">
        <v>177</v>
      </c>
      <c r="G45" s="16" t="str">
        <f t="shared" si="0"/>
        <v>5.53/km</v>
      </c>
      <c r="H45" s="19">
        <f t="shared" si="2"/>
        <v>0.057962962962962966</v>
      </c>
      <c r="I45" s="19">
        <f>F45-INDEX($F$4:$F$710,MATCH(D45,$D$4:$D$710,0))</f>
        <v>0.03277777777777777</v>
      </c>
    </row>
    <row r="46" spans="1:9" s="11" customFormat="1" ht="15" customHeight="1">
      <c r="A46" s="16">
        <v>43</v>
      </c>
      <c r="B46" s="22" t="s">
        <v>178</v>
      </c>
      <c r="C46" s="22" t="s">
        <v>40</v>
      </c>
      <c r="D46" s="25" t="s">
        <v>127</v>
      </c>
      <c r="E46" s="22" t="s">
        <v>93</v>
      </c>
      <c r="F46" s="25" t="s">
        <v>179</v>
      </c>
      <c r="G46" s="16" t="str">
        <f t="shared" si="0"/>
        <v>5.55/km</v>
      </c>
      <c r="H46" s="19">
        <f t="shared" si="2"/>
        <v>0.059224537037037034</v>
      </c>
      <c r="I46" s="19">
        <f>F46-INDEX($F$4:$F$710,MATCH(D46,$D$4:$D$710,0))</f>
        <v>0.018981481481481488</v>
      </c>
    </row>
    <row r="47" spans="1:9" s="11" customFormat="1" ht="15" customHeight="1">
      <c r="A47" s="16">
        <v>44</v>
      </c>
      <c r="B47" s="22" t="s">
        <v>180</v>
      </c>
      <c r="C47" s="22" t="s">
        <v>17</v>
      </c>
      <c r="D47" s="25" t="s">
        <v>73</v>
      </c>
      <c r="E47" s="22" t="s">
        <v>46</v>
      </c>
      <c r="F47" s="25" t="s">
        <v>181</v>
      </c>
      <c r="G47" s="16" t="str">
        <f t="shared" si="0"/>
        <v>6.01/km</v>
      </c>
      <c r="H47" s="19">
        <f t="shared" si="2"/>
        <v>0.0625</v>
      </c>
      <c r="I47" s="19">
        <f>F47-INDEX($F$4:$F$710,MATCH(D47,$D$4:$D$710,0))</f>
        <v>0</v>
      </c>
    </row>
    <row r="48" spans="1:9" s="11" customFormat="1" ht="15" customHeight="1">
      <c r="A48" s="16">
        <v>45</v>
      </c>
      <c r="B48" s="22" t="s">
        <v>182</v>
      </c>
      <c r="C48" s="22" t="s">
        <v>17</v>
      </c>
      <c r="D48" s="25" t="s">
        <v>85</v>
      </c>
      <c r="E48" s="22" t="s">
        <v>183</v>
      </c>
      <c r="F48" s="25" t="s">
        <v>184</v>
      </c>
      <c r="G48" s="16" t="str">
        <f t="shared" si="0"/>
        <v>6.02/km</v>
      </c>
      <c r="H48" s="19">
        <f t="shared" si="2"/>
        <v>0.06300925925925926</v>
      </c>
      <c r="I48" s="19">
        <f>F48-INDEX($F$4:$F$710,MATCH(D48,$D$4:$D$710,0))</f>
        <v>0.03896990740740741</v>
      </c>
    </row>
    <row r="49" spans="1:9" s="11" customFormat="1" ht="15" customHeight="1">
      <c r="A49" s="16">
        <v>46</v>
      </c>
      <c r="B49" s="22" t="s">
        <v>185</v>
      </c>
      <c r="C49" s="22" t="s">
        <v>186</v>
      </c>
      <c r="D49" s="25" t="s">
        <v>114</v>
      </c>
      <c r="E49" s="22" t="s">
        <v>187</v>
      </c>
      <c r="F49" s="25" t="s">
        <v>188</v>
      </c>
      <c r="G49" s="16" t="str">
        <f t="shared" si="0"/>
        <v>6.03/km</v>
      </c>
      <c r="H49" s="19">
        <f t="shared" si="2"/>
        <v>0.06315972222222221</v>
      </c>
      <c r="I49" s="19">
        <f>F49-INDEX($F$4:$F$710,MATCH(D49,$D$4:$D$710,0))</f>
        <v>0.029374999999999984</v>
      </c>
    </row>
    <row r="50" spans="1:9" s="11" customFormat="1" ht="15" customHeight="1">
      <c r="A50" s="16">
        <v>47</v>
      </c>
      <c r="B50" s="22" t="s">
        <v>189</v>
      </c>
      <c r="C50" s="22" t="s">
        <v>21</v>
      </c>
      <c r="D50" s="25" t="s">
        <v>89</v>
      </c>
      <c r="E50" s="22" t="s">
        <v>46</v>
      </c>
      <c r="F50" s="25" t="s">
        <v>188</v>
      </c>
      <c r="G50" s="16" t="str">
        <f t="shared" si="0"/>
        <v>6.03/km</v>
      </c>
      <c r="H50" s="19">
        <f t="shared" si="2"/>
        <v>0.06315972222222221</v>
      </c>
      <c r="I50" s="19">
        <f>F50-INDEX($F$4:$F$710,MATCH(D50,$D$4:$D$710,0))</f>
        <v>0.037974537037037015</v>
      </c>
    </row>
    <row r="51" spans="1:9" s="11" customFormat="1" ht="15" customHeight="1">
      <c r="A51" s="16">
        <v>48</v>
      </c>
      <c r="B51" s="22" t="s">
        <v>190</v>
      </c>
      <c r="C51" s="22" t="s">
        <v>11</v>
      </c>
      <c r="D51" s="25" t="s">
        <v>89</v>
      </c>
      <c r="E51" s="22" t="s">
        <v>191</v>
      </c>
      <c r="F51" s="25" t="s">
        <v>192</v>
      </c>
      <c r="G51" s="16" t="str">
        <f t="shared" si="0"/>
        <v>6.06/km</v>
      </c>
      <c r="H51" s="19">
        <f t="shared" si="2"/>
        <v>0.06495370370370371</v>
      </c>
      <c r="I51" s="19">
        <f>F51-INDEX($F$4:$F$710,MATCH(D51,$D$4:$D$710,0))</f>
        <v>0.03976851851851851</v>
      </c>
    </row>
    <row r="52" spans="1:9" s="11" customFormat="1" ht="15" customHeight="1">
      <c r="A52" s="16">
        <v>49</v>
      </c>
      <c r="B52" s="22" t="s">
        <v>193</v>
      </c>
      <c r="C52" s="22" t="s">
        <v>194</v>
      </c>
      <c r="D52" s="25" t="s">
        <v>80</v>
      </c>
      <c r="E52" s="22" t="s">
        <v>195</v>
      </c>
      <c r="F52" s="25" t="s">
        <v>196</v>
      </c>
      <c r="G52" s="16" t="str">
        <f t="shared" si="0"/>
        <v>6.06/km</v>
      </c>
      <c r="H52" s="19">
        <f t="shared" si="2"/>
        <v>0.0650462962962963</v>
      </c>
      <c r="I52" s="19">
        <f>F52-INDEX($F$4:$F$710,MATCH(D52,$D$4:$D$710,0))</f>
        <v>0.04222222222222222</v>
      </c>
    </row>
    <row r="53" spans="1:9" s="13" customFormat="1" ht="15" customHeight="1">
      <c r="A53" s="16">
        <v>50</v>
      </c>
      <c r="B53" s="22" t="s">
        <v>197</v>
      </c>
      <c r="C53" s="22" t="s">
        <v>19</v>
      </c>
      <c r="D53" s="25" t="s">
        <v>89</v>
      </c>
      <c r="E53" s="22" t="s">
        <v>198</v>
      </c>
      <c r="F53" s="25" t="s">
        <v>199</v>
      </c>
      <c r="G53" s="16" t="str">
        <f t="shared" si="0"/>
        <v>6.06/km</v>
      </c>
      <c r="H53" s="19">
        <f t="shared" si="2"/>
        <v>0.06515046296296298</v>
      </c>
      <c r="I53" s="19">
        <f>F53-INDEX($F$4:$F$710,MATCH(D53,$D$4:$D$710,0))</f>
        <v>0.03996527777777778</v>
      </c>
    </row>
    <row r="54" spans="1:9" s="11" customFormat="1" ht="15" customHeight="1">
      <c r="A54" s="16">
        <v>51</v>
      </c>
      <c r="B54" s="22" t="s">
        <v>200</v>
      </c>
      <c r="C54" s="22" t="s">
        <v>201</v>
      </c>
      <c r="D54" s="25" t="s">
        <v>202</v>
      </c>
      <c r="E54" s="22" t="s">
        <v>195</v>
      </c>
      <c r="F54" s="25" t="s">
        <v>203</v>
      </c>
      <c r="G54" s="16" t="str">
        <f t="shared" si="0"/>
        <v>6.10/km</v>
      </c>
      <c r="H54" s="19">
        <f t="shared" si="2"/>
        <v>0.06730324074074076</v>
      </c>
      <c r="I54" s="19">
        <f>F54-INDEX($F$4:$F$710,MATCH(D54,$D$4:$D$710,0))</f>
        <v>0</v>
      </c>
    </row>
    <row r="55" spans="1:9" s="11" customFormat="1" ht="15" customHeight="1">
      <c r="A55" s="16">
        <v>52</v>
      </c>
      <c r="B55" s="22" t="s">
        <v>204</v>
      </c>
      <c r="C55" s="22" t="s">
        <v>205</v>
      </c>
      <c r="D55" s="25" t="s">
        <v>80</v>
      </c>
      <c r="E55" s="22" t="s">
        <v>187</v>
      </c>
      <c r="F55" s="25" t="s">
        <v>206</v>
      </c>
      <c r="G55" s="16" t="str">
        <f t="shared" si="0"/>
        <v>6.12/km</v>
      </c>
      <c r="H55" s="19">
        <f t="shared" si="2"/>
        <v>0.06807870370370372</v>
      </c>
      <c r="I55" s="19">
        <f>F55-INDEX($F$4:$F$710,MATCH(D55,$D$4:$D$710,0))</f>
        <v>0.045254629629629645</v>
      </c>
    </row>
    <row r="56" spans="1:9" s="11" customFormat="1" ht="15" customHeight="1">
      <c r="A56" s="16">
        <v>53</v>
      </c>
      <c r="B56" s="22" t="s">
        <v>207</v>
      </c>
      <c r="C56" s="22" t="s">
        <v>33</v>
      </c>
      <c r="D56" s="25" t="s">
        <v>169</v>
      </c>
      <c r="E56" s="22" t="s">
        <v>109</v>
      </c>
      <c r="F56" s="25" t="s">
        <v>208</v>
      </c>
      <c r="G56" s="16" t="str">
        <f t="shared" si="0"/>
        <v>6.12/km</v>
      </c>
      <c r="H56" s="19">
        <f t="shared" si="2"/>
        <v>0.06821759259259261</v>
      </c>
      <c r="I56" s="19">
        <f>F56-INDEX($F$4:$F$710,MATCH(D56,$D$4:$D$710,0))</f>
        <v>0.011921296296296319</v>
      </c>
    </row>
    <row r="57" spans="1:9" s="11" customFormat="1" ht="15" customHeight="1">
      <c r="A57" s="16">
        <v>54</v>
      </c>
      <c r="B57" s="22" t="s">
        <v>209</v>
      </c>
      <c r="C57" s="22" t="s">
        <v>44</v>
      </c>
      <c r="D57" s="25" t="s">
        <v>80</v>
      </c>
      <c r="E57" s="22" t="s">
        <v>46</v>
      </c>
      <c r="F57" s="25" t="s">
        <v>210</v>
      </c>
      <c r="G57" s="16" t="str">
        <f t="shared" si="0"/>
        <v>6.13/km</v>
      </c>
      <c r="H57" s="19">
        <f t="shared" si="2"/>
        <v>0.06873842592592594</v>
      </c>
      <c r="I57" s="19">
        <f>F57-INDEX($F$4:$F$710,MATCH(D57,$D$4:$D$710,0))</f>
        <v>0.04591435185185186</v>
      </c>
    </row>
    <row r="58" spans="1:9" s="11" customFormat="1" ht="15" customHeight="1">
      <c r="A58" s="16">
        <v>55</v>
      </c>
      <c r="B58" s="22" t="s">
        <v>211</v>
      </c>
      <c r="C58" s="22" t="s">
        <v>12</v>
      </c>
      <c r="D58" s="25" t="s">
        <v>114</v>
      </c>
      <c r="E58" s="22" t="s">
        <v>93</v>
      </c>
      <c r="F58" s="25" t="s">
        <v>212</v>
      </c>
      <c r="G58" s="16" t="str">
        <f t="shared" si="0"/>
        <v>6.16/km</v>
      </c>
      <c r="H58" s="19">
        <f t="shared" si="2"/>
        <v>0.07008101851851853</v>
      </c>
      <c r="I58" s="19">
        <f>F58-INDEX($F$4:$F$710,MATCH(D58,$D$4:$D$710,0))</f>
        <v>0.0362962962962963</v>
      </c>
    </row>
    <row r="59" spans="1:9" s="11" customFormat="1" ht="15" customHeight="1">
      <c r="A59" s="16">
        <v>56</v>
      </c>
      <c r="B59" s="22" t="s">
        <v>213</v>
      </c>
      <c r="C59" s="22" t="s">
        <v>214</v>
      </c>
      <c r="D59" s="25" t="s">
        <v>89</v>
      </c>
      <c r="E59" s="22" t="s">
        <v>46</v>
      </c>
      <c r="F59" s="25" t="s">
        <v>215</v>
      </c>
      <c r="G59" s="16" t="str">
        <f t="shared" si="0"/>
        <v>6.18/km</v>
      </c>
      <c r="H59" s="19">
        <f t="shared" si="2"/>
        <v>0.07133101851851853</v>
      </c>
      <c r="I59" s="19">
        <f>F59-INDEX($F$4:$F$710,MATCH(D59,$D$4:$D$710,0))</f>
        <v>0.04614583333333333</v>
      </c>
    </row>
    <row r="60" spans="1:9" s="11" customFormat="1" ht="15" customHeight="1">
      <c r="A60" s="16">
        <v>57</v>
      </c>
      <c r="B60" s="22" t="s">
        <v>216</v>
      </c>
      <c r="C60" s="22" t="s">
        <v>26</v>
      </c>
      <c r="D60" s="25" t="s">
        <v>114</v>
      </c>
      <c r="E60" s="22" t="s">
        <v>217</v>
      </c>
      <c r="F60" s="25" t="s">
        <v>218</v>
      </c>
      <c r="G60" s="16" t="str">
        <f t="shared" si="0"/>
        <v>6.21/km</v>
      </c>
      <c r="H60" s="19">
        <f t="shared" si="2"/>
        <v>0.07278935185185187</v>
      </c>
      <c r="I60" s="19">
        <f>F60-INDEX($F$4:$F$710,MATCH(D60,$D$4:$D$710,0))</f>
        <v>0.03900462962962964</v>
      </c>
    </row>
    <row r="61" spans="1:9" s="11" customFormat="1" ht="15" customHeight="1">
      <c r="A61" s="16">
        <v>58</v>
      </c>
      <c r="B61" s="22" t="s">
        <v>219</v>
      </c>
      <c r="C61" s="22" t="s">
        <v>41</v>
      </c>
      <c r="D61" s="25" t="s">
        <v>202</v>
      </c>
      <c r="E61" s="22" t="s">
        <v>46</v>
      </c>
      <c r="F61" s="25" t="s">
        <v>220</v>
      </c>
      <c r="G61" s="16" t="str">
        <f t="shared" si="0"/>
        <v>6.26/km</v>
      </c>
      <c r="H61" s="19">
        <f t="shared" si="2"/>
        <v>0.07567129629629632</v>
      </c>
      <c r="I61" s="19">
        <f>F61-INDEX($F$4:$F$710,MATCH(D61,$D$4:$D$710,0))</f>
        <v>0.00836805555555556</v>
      </c>
    </row>
    <row r="62" spans="1:9" s="11" customFormat="1" ht="15" customHeight="1">
      <c r="A62" s="16">
        <v>59</v>
      </c>
      <c r="B62" s="22" t="s">
        <v>221</v>
      </c>
      <c r="C62" s="22" t="s">
        <v>222</v>
      </c>
      <c r="D62" s="25" t="s">
        <v>223</v>
      </c>
      <c r="E62" s="22" t="s">
        <v>119</v>
      </c>
      <c r="F62" s="25" t="s">
        <v>224</v>
      </c>
      <c r="G62" s="16" t="str">
        <f t="shared" si="0"/>
        <v>6.29/km</v>
      </c>
      <c r="H62" s="19">
        <f t="shared" si="2"/>
        <v>0.07718749999999999</v>
      </c>
      <c r="I62" s="19">
        <f>F62-INDEX($F$4:$F$710,MATCH(D62,$D$4:$D$710,0))</f>
        <v>0</v>
      </c>
    </row>
    <row r="63" spans="1:9" s="11" customFormat="1" ht="15" customHeight="1">
      <c r="A63" s="16">
        <v>60</v>
      </c>
      <c r="B63" s="22" t="s">
        <v>225</v>
      </c>
      <c r="C63" s="22" t="s">
        <v>42</v>
      </c>
      <c r="D63" s="25" t="s">
        <v>226</v>
      </c>
      <c r="E63" s="22" t="s">
        <v>119</v>
      </c>
      <c r="F63" s="25" t="s">
        <v>227</v>
      </c>
      <c r="G63" s="16" t="str">
        <f t="shared" si="0"/>
        <v>6.35/km</v>
      </c>
      <c r="H63" s="19">
        <f t="shared" si="2"/>
        <v>0.08024305555555555</v>
      </c>
      <c r="I63" s="19">
        <f>F63-INDEX($F$4:$F$710,MATCH(D63,$D$4:$D$710,0))</f>
        <v>0</v>
      </c>
    </row>
    <row r="64" spans="1:9" s="11" customFormat="1" ht="15" customHeight="1">
      <c r="A64" s="16">
        <v>61</v>
      </c>
      <c r="B64" s="22" t="s">
        <v>228</v>
      </c>
      <c r="C64" s="22" t="s">
        <v>24</v>
      </c>
      <c r="D64" s="25" t="s">
        <v>202</v>
      </c>
      <c r="E64" s="22" t="s">
        <v>93</v>
      </c>
      <c r="F64" s="25" t="s">
        <v>229</v>
      </c>
      <c r="G64" s="16" t="str">
        <f t="shared" si="0"/>
        <v>6.36/km</v>
      </c>
      <c r="H64" s="19">
        <f t="shared" si="2"/>
        <v>0.08086805555555557</v>
      </c>
      <c r="I64" s="19">
        <f>F64-INDEX($F$4:$F$710,MATCH(D64,$D$4:$D$710,0))</f>
        <v>0.013564814814814807</v>
      </c>
    </row>
    <row r="65" spans="1:9" s="11" customFormat="1" ht="15" customHeight="1">
      <c r="A65" s="16">
        <v>62</v>
      </c>
      <c r="B65" s="22" t="s">
        <v>230</v>
      </c>
      <c r="C65" s="22" t="s">
        <v>34</v>
      </c>
      <c r="D65" s="25" t="s">
        <v>231</v>
      </c>
      <c r="E65" s="22" t="s">
        <v>187</v>
      </c>
      <c r="F65" s="25" t="s">
        <v>232</v>
      </c>
      <c r="G65" s="16" t="str">
        <f t="shared" si="0"/>
        <v>6.46/km</v>
      </c>
      <c r="H65" s="19">
        <f t="shared" si="2"/>
        <v>0.0864351851851852</v>
      </c>
      <c r="I65" s="19">
        <f>F65-INDEX($F$4:$F$710,MATCH(D65,$D$4:$D$710,0))</f>
        <v>0</v>
      </c>
    </row>
    <row r="66" spans="1:9" s="11" customFormat="1" ht="15" customHeight="1">
      <c r="A66" s="16">
        <v>63</v>
      </c>
      <c r="B66" s="22" t="s">
        <v>233</v>
      </c>
      <c r="C66" s="22" t="s">
        <v>43</v>
      </c>
      <c r="D66" s="25" t="s">
        <v>89</v>
      </c>
      <c r="E66" s="22" t="s">
        <v>234</v>
      </c>
      <c r="F66" s="25" t="s">
        <v>235</v>
      </c>
      <c r="G66" s="16" t="str">
        <f t="shared" si="0"/>
        <v>6.46/km</v>
      </c>
      <c r="H66" s="19">
        <f t="shared" si="2"/>
        <v>0.08644675925925926</v>
      </c>
      <c r="I66" s="19">
        <f>F66-INDEX($F$4:$F$710,MATCH(D66,$D$4:$D$710,0))</f>
        <v>0.061261574074074066</v>
      </c>
    </row>
    <row r="67" spans="1:9" s="11" customFormat="1" ht="15" customHeight="1">
      <c r="A67" s="16">
        <v>64</v>
      </c>
      <c r="B67" s="22" t="s">
        <v>236</v>
      </c>
      <c r="C67" s="22" t="s">
        <v>237</v>
      </c>
      <c r="D67" s="25" t="s">
        <v>202</v>
      </c>
      <c r="E67" s="22" t="s">
        <v>234</v>
      </c>
      <c r="F67" s="25" t="s">
        <v>235</v>
      </c>
      <c r="G67" s="16" t="str">
        <f t="shared" si="0"/>
        <v>6.46/km</v>
      </c>
      <c r="H67" s="19">
        <f t="shared" si="2"/>
        <v>0.08644675925925926</v>
      </c>
      <c r="I67" s="19">
        <f>F67-INDEX($F$4:$F$710,MATCH(D67,$D$4:$D$710,0))</f>
        <v>0.019143518518518504</v>
      </c>
    </row>
    <row r="68" spans="1:9" s="11" customFormat="1" ht="15" customHeight="1">
      <c r="A68" s="16">
        <v>65</v>
      </c>
      <c r="B68" s="22" t="s">
        <v>238</v>
      </c>
      <c r="C68" s="22" t="s">
        <v>27</v>
      </c>
      <c r="D68" s="25" t="s">
        <v>89</v>
      </c>
      <c r="E68" s="22" t="s">
        <v>239</v>
      </c>
      <c r="F68" s="25" t="s">
        <v>240</v>
      </c>
      <c r="G68" s="16" t="str">
        <f aca="true" t="shared" si="3" ref="G68:G79">TEXT(INT((HOUR(F68)*3600+MINUTE(F68)*60+SECOND(F68))/$I$2/60),"0")&amp;"."&amp;TEXT(MOD((HOUR(F68)*3600+MINUTE(F68)*60+SECOND(F68))/$I$2,60),"00")&amp;"/km"</f>
        <v>6.54/km</v>
      </c>
      <c r="H68" s="19">
        <f t="shared" si="2"/>
        <v>0.09025462962962963</v>
      </c>
      <c r="I68" s="19">
        <f>F68-INDEX($F$4:$F$710,MATCH(D68,$D$4:$D$710,0))</f>
        <v>0.06506944444444443</v>
      </c>
    </row>
    <row r="69" spans="1:9" s="11" customFormat="1" ht="15" customHeight="1">
      <c r="A69" s="16">
        <v>66</v>
      </c>
      <c r="B69" s="22" t="s">
        <v>241</v>
      </c>
      <c r="C69" s="22" t="s">
        <v>30</v>
      </c>
      <c r="D69" s="25" t="s">
        <v>114</v>
      </c>
      <c r="E69" s="22" t="s">
        <v>242</v>
      </c>
      <c r="F69" s="25" t="s">
        <v>243</v>
      </c>
      <c r="G69" s="16" t="str">
        <f t="shared" si="3"/>
        <v>6.54/km</v>
      </c>
      <c r="H69" s="19">
        <f t="shared" si="2"/>
        <v>0.09027777777777779</v>
      </c>
      <c r="I69" s="19">
        <f>F69-INDEX($F$4:$F$710,MATCH(D69,$D$4:$D$710,0))</f>
        <v>0.05649305555555556</v>
      </c>
    </row>
    <row r="70" spans="1:9" s="11" customFormat="1" ht="15" customHeight="1">
      <c r="A70" s="16">
        <v>67</v>
      </c>
      <c r="B70" s="22" t="s">
        <v>244</v>
      </c>
      <c r="C70" s="22" t="s">
        <v>28</v>
      </c>
      <c r="D70" s="25" t="s">
        <v>226</v>
      </c>
      <c r="E70" s="22" t="s">
        <v>245</v>
      </c>
      <c r="F70" s="25" t="s">
        <v>246</v>
      </c>
      <c r="G70" s="16" t="str">
        <f t="shared" si="3"/>
        <v>6.57/km</v>
      </c>
      <c r="H70" s="19">
        <f t="shared" si="2"/>
        <v>0.0919212962962963</v>
      </c>
      <c r="I70" s="19">
        <f>F70-INDEX($F$4:$F$710,MATCH(D70,$D$4:$D$710,0))</f>
        <v>0.011678240740740753</v>
      </c>
    </row>
    <row r="71" spans="1:9" s="11" customFormat="1" ht="15" customHeight="1">
      <c r="A71" s="16">
        <v>68</v>
      </c>
      <c r="B71" s="22" t="s">
        <v>247</v>
      </c>
      <c r="C71" s="22" t="s">
        <v>19</v>
      </c>
      <c r="D71" s="25" t="s">
        <v>89</v>
      </c>
      <c r="E71" s="22" t="s">
        <v>242</v>
      </c>
      <c r="F71" s="25" t="s">
        <v>248</v>
      </c>
      <c r="G71" s="16" t="str">
        <f t="shared" si="3"/>
        <v>7.02/km</v>
      </c>
      <c r="H71" s="19">
        <f t="shared" si="2"/>
        <v>0.0949537037037037</v>
      </c>
      <c r="I71" s="19">
        <f>F71-INDEX($F$4:$F$710,MATCH(D71,$D$4:$D$710,0))</f>
        <v>0.06976851851851851</v>
      </c>
    </row>
    <row r="72" spans="1:9" s="11" customFormat="1" ht="15" customHeight="1">
      <c r="A72" s="16">
        <v>69</v>
      </c>
      <c r="B72" s="22" t="s">
        <v>249</v>
      </c>
      <c r="C72" s="22" t="s">
        <v>186</v>
      </c>
      <c r="D72" s="25" t="s">
        <v>114</v>
      </c>
      <c r="E72" s="22" t="s">
        <v>250</v>
      </c>
      <c r="F72" s="25" t="s">
        <v>251</v>
      </c>
      <c r="G72" s="16" t="str">
        <f t="shared" si="3"/>
        <v>7.03/km</v>
      </c>
      <c r="H72" s="19">
        <f t="shared" si="2"/>
        <v>0.09520833333333334</v>
      </c>
      <c r="I72" s="19">
        <f>F72-INDEX($F$4:$F$710,MATCH(D72,$D$4:$D$710,0))</f>
        <v>0.06142361111111111</v>
      </c>
    </row>
    <row r="73" spans="1:9" s="11" customFormat="1" ht="15" customHeight="1">
      <c r="A73" s="16">
        <v>70</v>
      </c>
      <c r="B73" s="22" t="s">
        <v>252</v>
      </c>
      <c r="C73" s="22" t="s">
        <v>253</v>
      </c>
      <c r="D73" s="25" t="s">
        <v>231</v>
      </c>
      <c r="E73" s="22" t="s">
        <v>250</v>
      </c>
      <c r="F73" s="25" t="s">
        <v>254</v>
      </c>
      <c r="G73" s="16" t="str">
        <f t="shared" si="3"/>
        <v>7.03/km</v>
      </c>
      <c r="H73" s="19">
        <f t="shared" si="2"/>
        <v>0.0952199074074074</v>
      </c>
      <c r="I73" s="19">
        <f>F73-INDEX($F$4:$F$710,MATCH(D73,$D$4:$D$710,0))</f>
        <v>0.008784722222222208</v>
      </c>
    </row>
    <row r="74" spans="1:9" s="11" customFormat="1" ht="15" customHeight="1">
      <c r="A74" s="16">
        <v>71</v>
      </c>
      <c r="B74" s="22" t="s">
        <v>255</v>
      </c>
      <c r="C74" s="22" t="s">
        <v>26</v>
      </c>
      <c r="D74" s="25" t="s">
        <v>89</v>
      </c>
      <c r="E74" s="22" t="s">
        <v>256</v>
      </c>
      <c r="F74" s="25" t="s">
        <v>257</v>
      </c>
      <c r="G74" s="16" t="str">
        <f t="shared" si="3"/>
        <v>7.08/km</v>
      </c>
      <c r="H74" s="19">
        <f t="shared" si="2"/>
        <v>0.09792824074074077</v>
      </c>
      <c r="I74" s="19">
        <f>F74-INDEX($F$4:$F$710,MATCH(D74,$D$4:$D$710,0))</f>
        <v>0.07274305555555557</v>
      </c>
    </row>
    <row r="75" spans="1:9" s="11" customFormat="1" ht="15" customHeight="1">
      <c r="A75" s="16">
        <v>72</v>
      </c>
      <c r="B75" s="22" t="s">
        <v>258</v>
      </c>
      <c r="C75" s="22" t="s">
        <v>38</v>
      </c>
      <c r="D75" s="25" t="s">
        <v>202</v>
      </c>
      <c r="E75" s="22" t="s">
        <v>259</v>
      </c>
      <c r="F75" s="25" t="s">
        <v>260</v>
      </c>
      <c r="G75" s="16" t="str">
        <f t="shared" si="3"/>
        <v>7.18/km</v>
      </c>
      <c r="H75" s="19">
        <f t="shared" si="2"/>
        <v>0.10324074074074074</v>
      </c>
      <c r="I75" s="19">
        <f>F75-INDEX($F$4:$F$710,MATCH(D75,$D$4:$D$710,0))</f>
        <v>0.03593749999999998</v>
      </c>
    </row>
    <row r="76" spans="1:9" s="11" customFormat="1" ht="15" customHeight="1">
      <c r="A76" s="16">
        <v>73</v>
      </c>
      <c r="B76" s="22" t="s">
        <v>261</v>
      </c>
      <c r="C76" s="22" t="s">
        <v>21</v>
      </c>
      <c r="D76" s="25" t="s">
        <v>202</v>
      </c>
      <c r="E76" s="22" t="s">
        <v>122</v>
      </c>
      <c r="F76" s="25" t="s">
        <v>262</v>
      </c>
      <c r="G76" s="16" t="str">
        <f t="shared" si="3"/>
        <v>7.40/km</v>
      </c>
      <c r="H76" s="19">
        <f t="shared" si="2"/>
        <v>0.11473379629629632</v>
      </c>
      <c r="I76" s="19">
        <f>F76-INDEX($F$4:$F$710,MATCH(D76,$D$4:$D$710,0))</f>
        <v>0.04743055555555556</v>
      </c>
    </row>
    <row r="77" spans="1:9" s="11" customFormat="1" ht="15" customHeight="1">
      <c r="A77" s="16">
        <v>74</v>
      </c>
      <c r="B77" s="22" t="s">
        <v>263</v>
      </c>
      <c r="C77" s="22" t="s">
        <v>264</v>
      </c>
      <c r="D77" s="25" t="s">
        <v>226</v>
      </c>
      <c r="E77" s="22" t="s">
        <v>265</v>
      </c>
      <c r="F77" s="25" t="s">
        <v>266</v>
      </c>
      <c r="G77" s="16" t="str">
        <f t="shared" si="3"/>
        <v>7.51/km</v>
      </c>
      <c r="H77" s="19">
        <f t="shared" si="2"/>
        <v>0.12079861111111112</v>
      </c>
      <c r="I77" s="19">
        <f>F77-INDEX($F$4:$F$710,MATCH(D77,$D$4:$D$710,0))</f>
        <v>0.04055555555555557</v>
      </c>
    </row>
    <row r="78" spans="1:9" s="11" customFormat="1" ht="15" customHeight="1">
      <c r="A78" s="16">
        <v>75</v>
      </c>
      <c r="B78" s="22" t="s">
        <v>267</v>
      </c>
      <c r="C78" s="22" t="s">
        <v>23</v>
      </c>
      <c r="D78" s="25" t="s">
        <v>226</v>
      </c>
      <c r="E78" s="22" t="s">
        <v>268</v>
      </c>
      <c r="F78" s="25" t="s">
        <v>269</v>
      </c>
      <c r="G78" s="16" t="str">
        <f t="shared" si="3"/>
        <v>8.40/km</v>
      </c>
      <c r="H78" s="19">
        <f t="shared" si="2"/>
        <v>0.14674768518518516</v>
      </c>
      <c r="I78" s="19">
        <f>F78-INDEX($F$4:$F$710,MATCH(D78,$D$4:$D$710,0))</f>
        <v>0.06650462962962961</v>
      </c>
    </row>
    <row r="79" spans="1:9" s="11" customFormat="1" ht="15" customHeight="1">
      <c r="A79" s="17">
        <v>76</v>
      </c>
      <c r="B79" s="23" t="s">
        <v>270</v>
      </c>
      <c r="C79" s="23" t="s">
        <v>29</v>
      </c>
      <c r="D79" s="26" t="s">
        <v>85</v>
      </c>
      <c r="E79" s="23" t="s">
        <v>271</v>
      </c>
      <c r="F79" s="26" t="s">
        <v>269</v>
      </c>
      <c r="G79" s="17" t="str">
        <f t="shared" si="3"/>
        <v>8.40/km</v>
      </c>
      <c r="H79" s="20">
        <f t="shared" si="2"/>
        <v>0.14674768518518516</v>
      </c>
      <c r="I79" s="20">
        <f>F79-INDEX($F$4:$F$710,MATCH(D79,$D$4:$D$710,0))</f>
        <v>0.12270833333333331</v>
      </c>
    </row>
  </sheetData>
  <autoFilter ref="A3:I79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pane ySplit="3" topLeftCell="BM4" activePane="bottomLeft" state="frozen"/>
      <selection pane="topLeft" activeCell="A1" sqref="A1"/>
      <selection pane="bottomLeft" activeCell="F19" sqref="F19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5" t="str">
        <f>Individuale!A1</f>
        <v>Ultra Kappa Marathon</v>
      </c>
      <c r="B1" s="35"/>
      <c r="C1" s="35"/>
    </row>
    <row r="2" spans="1:3" ht="33" customHeight="1">
      <c r="A2" s="36" t="str">
        <f>Individuale!A2&amp;" km. "&amp;Individuale!I2</f>
        <v>Salsomaggiore Terme (PR) Italia - Domenica 21/11/2010 km. 46</v>
      </c>
      <c r="B2" s="36"/>
      <c r="C2" s="36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5">
        <v>1</v>
      </c>
      <c r="B4" s="27" t="s">
        <v>93</v>
      </c>
      <c r="C4" s="30">
        <v>7</v>
      </c>
    </row>
    <row r="5" spans="1:3" ht="15" customHeight="1">
      <c r="A5" s="16">
        <v>2</v>
      </c>
      <c r="B5" s="28" t="s">
        <v>119</v>
      </c>
      <c r="C5" s="31">
        <v>4</v>
      </c>
    </row>
    <row r="6" spans="1:3" ht="15" customHeight="1">
      <c r="A6" s="16">
        <v>3</v>
      </c>
      <c r="B6" s="28" t="s">
        <v>187</v>
      </c>
      <c r="C6" s="31">
        <v>3</v>
      </c>
    </row>
    <row r="7" spans="1:3" ht="15" customHeight="1">
      <c r="A7" s="16">
        <v>4</v>
      </c>
      <c r="B7" s="28" t="s">
        <v>109</v>
      </c>
      <c r="C7" s="31">
        <v>3</v>
      </c>
    </row>
    <row r="8" spans="1:3" ht="15" customHeight="1">
      <c r="A8" s="16">
        <v>5</v>
      </c>
      <c r="B8" s="28" t="s">
        <v>122</v>
      </c>
      <c r="C8" s="31">
        <v>2</v>
      </c>
    </row>
    <row r="9" spans="1:3" ht="15" customHeight="1">
      <c r="A9" s="16">
        <v>6</v>
      </c>
      <c r="B9" s="28" t="s">
        <v>242</v>
      </c>
      <c r="C9" s="31">
        <v>2</v>
      </c>
    </row>
    <row r="10" spans="1:3" ht="15" customHeight="1">
      <c r="A10" s="16">
        <v>7</v>
      </c>
      <c r="B10" s="28" t="s">
        <v>58</v>
      </c>
      <c r="C10" s="31">
        <v>2</v>
      </c>
    </row>
    <row r="11" spans="1:3" ht="15" customHeight="1">
      <c r="A11" s="16">
        <v>8</v>
      </c>
      <c r="B11" s="28" t="s">
        <v>52</v>
      </c>
      <c r="C11" s="31">
        <v>2</v>
      </c>
    </row>
    <row r="12" spans="1:3" ht="15" customHeight="1">
      <c r="A12" s="16">
        <v>9</v>
      </c>
      <c r="B12" s="28" t="s">
        <v>195</v>
      </c>
      <c r="C12" s="31">
        <v>2</v>
      </c>
    </row>
    <row r="13" spans="1:3" ht="15" customHeight="1">
      <c r="A13" s="16">
        <v>10</v>
      </c>
      <c r="B13" s="28" t="s">
        <v>90</v>
      </c>
      <c r="C13" s="31">
        <v>2</v>
      </c>
    </row>
    <row r="14" spans="1:3" ht="15" customHeight="1">
      <c r="A14" s="16">
        <v>11</v>
      </c>
      <c r="B14" s="28" t="s">
        <v>250</v>
      </c>
      <c r="C14" s="31">
        <v>2</v>
      </c>
    </row>
    <row r="15" spans="1:3" ht="15" customHeight="1">
      <c r="A15" s="16">
        <v>12</v>
      </c>
      <c r="B15" s="28" t="s">
        <v>234</v>
      </c>
      <c r="C15" s="31">
        <v>2</v>
      </c>
    </row>
    <row r="16" spans="1:3" ht="15" customHeight="1">
      <c r="A16" s="16">
        <v>13</v>
      </c>
      <c r="B16" s="28" t="s">
        <v>76</v>
      </c>
      <c r="C16" s="31">
        <v>2</v>
      </c>
    </row>
    <row r="17" spans="1:3" ht="15" customHeight="1">
      <c r="A17" s="16">
        <v>14</v>
      </c>
      <c r="B17" s="28" t="s">
        <v>62</v>
      </c>
      <c r="C17" s="31">
        <v>2</v>
      </c>
    </row>
    <row r="18" spans="1:3" ht="15" customHeight="1">
      <c r="A18" s="16">
        <v>15</v>
      </c>
      <c r="B18" s="28" t="s">
        <v>271</v>
      </c>
      <c r="C18" s="31">
        <v>1</v>
      </c>
    </row>
    <row r="19" spans="1:3" ht="15" customHeight="1">
      <c r="A19" s="16">
        <v>16</v>
      </c>
      <c r="B19" s="28" t="s">
        <v>198</v>
      </c>
      <c r="C19" s="31">
        <v>1</v>
      </c>
    </row>
    <row r="20" spans="1:3" ht="15" customHeight="1">
      <c r="A20" s="16">
        <v>17</v>
      </c>
      <c r="B20" s="28" t="s">
        <v>146</v>
      </c>
      <c r="C20" s="31">
        <v>1</v>
      </c>
    </row>
    <row r="21" spans="1:3" ht="15" customHeight="1">
      <c r="A21" s="16">
        <v>18</v>
      </c>
      <c r="B21" s="28" t="s">
        <v>149</v>
      </c>
      <c r="C21" s="31">
        <v>1</v>
      </c>
    </row>
    <row r="22" spans="1:3" ht="15" customHeight="1">
      <c r="A22" s="16">
        <v>19</v>
      </c>
      <c r="B22" s="28" t="s">
        <v>183</v>
      </c>
      <c r="C22" s="31">
        <v>1</v>
      </c>
    </row>
    <row r="23" spans="1:3" ht="15" customHeight="1">
      <c r="A23" s="16">
        <v>20</v>
      </c>
      <c r="B23" s="28" t="s">
        <v>25</v>
      </c>
      <c r="C23" s="31">
        <v>1</v>
      </c>
    </row>
    <row r="24" spans="1:3" ht="15" customHeight="1">
      <c r="A24" s="16">
        <v>21</v>
      </c>
      <c r="B24" s="28" t="s">
        <v>86</v>
      </c>
      <c r="C24" s="31">
        <v>1</v>
      </c>
    </row>
    <row r="25" spans="1:3" ht="15" customHeight="1">
      <c r="A25" s="16">
        <v>22</v>
      </c>
      <c r="B25" s="28" t="s">
        <v>170</v>
      </c>
      <c r="C25" s="31">
        <v>1</v>
      </c>
    </row>
    <row r="26" spans="1:3" ht="15" customHeight="1">
      <c r="A26" s="16">
        <v>23</v>
      </c>
      <c r="B26" s="28" t="s">
        <v>55</v>
      </c>
      <c r="C26" s="31">
        <v>1</v>
      </c>
    </row>
    <row r="27" spans="1:3" ht="15" customHeight="1">
      <c r="A27" s="16">
        <v>24</v>
      </c>
      <c r="B27" s="28" t="s">
        <v>166</v>
      </c>
      <c r="C27" s="31">
        <v>1</v>
      </c>
    </row>
    <row r="28" spans="1:3" ht="15" customHeight="1">
      <c r="A28" s="16">
        <v>25</v>
      </c>
      <c r="B28" s="28" t="s">
        <v>154</v>
      </c>
      <c r="C28" s="31">
        <v>1</v>
      </c>
    </row>
    <row r="29" spans="1:3" ht="15" customHeight="1">
      <c r="A29" s="16">
        <v>26</v>
      </c>
      <c r="B29" s="28" t="s">
        <v>217</v>
      </c>
      <c r="C29" s="31">
        <v>1</v>
      </c>
    </row>
    <row r="30" spans="1:3" ht="15" customHeight="1">
      <c r="A30" s="16">
        <v>27</v>
      </c>
      <c r="B30" s="28" t="s">
        <v>245</v>
      </c>
      <c r="C30" s="31">
        <v>1</v>
      </c>
    </row>
    <row r="31" spans="1:3" ht="15" customHeight="1">
      <c r="A31" s="16">
        <v>28</v>
      </c>
      <c r="B31" s="28" t="s">
        <v>136</v>
      </c>
      <c r="C31" s="31">
        <v>1</v>
      </c>
    </row>
    <row r="32" spans="1:3" ht="15" customHeight="1">
      <c r="A32" s="16">
        <v>29</v>
      </c>
      <c r="B32" s="28" t="s">
        <v>99</v>
      </c>
      <c r="C32" s="31">
        <v>1</v>
      </c>
    </row>
    <row r="33" spans="1:3" ht="15" customHeight="1">
      <c r="A33" s="16">
        <v>30</v>
      </c>
      <c r="B33" s="28" t="s">
        <v>70</v>
      </c>
      <c r="C33" s="31">
        <v>1</v>
      </c>
    </row>
    <row r="34" spans="1:3" ht="15" customHeight="1">
      <c r="A34" s="16">
        <v>31</v>
      </c>
      <c r="B34" s="28" t="s">
        <v>268</v>
      </c>
      <c r="C34" s="31">
        <v>1</v>
      </c>
    </row>
    <row r="35" spans="1:3" ht="15" customHeight="1">
      <c r="A35" s="16">
        <v>32</v>
      </c>
      <c r="B35" s="28" t="s">
        <v>191</v>
      </c>
      <c r="C35" s="31">
        <v>1</v>
      </c>
    </row>
    <row r="36" spans="1:3" ht="15" customHeight="1">
      <c r="A36" s="16">
        <v>33</v>
      </c>
      <c r="B36" s="28" t="s">
        <v>162</v>
      </c>
      <c r="C36" s="31">
        <v>1</v>
      </c>
    </row>
    <row r="37" spans="1:3" ht="15" customHeight="1">
      <c r="A37" s="16">
        <v>34</v>
      </c>
      <c r="B37" s="28" t="s">
        <v>105</v>
      </c>
      <c r="C37" s="31">
        <v>1</v>
      </c>
    </row>
    <row r="38" spans="1:3" ht="15" customHeight="1">
      <c r="A38" s="16">
        <v>35</v>
      </c>
      <c r="B38" s="28" t="s">
        <v>265</v>
      </c>
      <c r="C38" s="31">
        <v>1</v>
      </c>
    </row>
    <row r="39" spans="1:3" ht="15" customHeight="1">
      <c r="A39" s="16">
        <v>36</v>
      </c>
      <c r="B39" s="28" t="s">
        <v>140</v>
      </c>
      <c r="C39" s="31">
        <v>1</v>
      </c>
    </row>
    <row r="40" spans="1:3" ht="15" customHeight="1">
      <c r="A40" s="16">
        <v>37</v>
      </c>
      <c r="B40" s="28" t="s">
        <v>259</v>
      </c>
      <c r="C40" s="31">
        <v>1</v>
      </c>
    </row>
    <row r="41" spans="1:3" ht="15" customHeight="1">
      <c r="A41" s="16">
        <v>38</v>
      </c>
      <c r="B41" s="28" t="s">
        <v>128</v>
      </c>
      <c r="C41" s="31">
        <v>1</v>
      </c>
    </row>
    <row r="42" spans="1:3" ht="15" customHeight="1">
      <c r="A42" s="16">
        <v>39</v>
      </c>
      <c r="B42" s="28" t="s">
        <v>239</v>
      </c>
      <c r="C42" s="31">
        <v>1</v>
      </c>
    </row>
    <row r="43" spans="1:3" ht="15" customHeight="1">
      <c r="A43" s="16">
        <v>40</v>
      </c>
      <c r="B43" s="28" t="s">
        <v>81</v>
      </c>
      <c r="C43" s="31">
        <v>1</v>
      </c>
    </row>
    <row r="44" spans="1:3" ht="15" customHeight="1">
      <c r="A44" s="16">
        <v>41</v>
      </c>
      <c r="B44" s="28" t="s">
        <v>159</v>
      </c>
      <c r="C44" s="31">
        <v>1</v>
      </c>
    </row>
    <row r="45" spans="1:3" ht="15" customHeight="1">
      <c r="A45" s="16">
        <v>42</v>
      </c>
      <c r="B45" s="28" t="s">
        <v>256</v>
      </c>
      <c r="C45" s="31">
        <v>1</v>
      </c>
    </row>
    <row r="46" spans="1:3" ht="15" customHeight="1">
      <c r="A46" s="16">
        <v>43</v>
      </c>
      <c r="B46" s="28" t="s">
        <v>65</v>
      </c>
      <c r="C46" s="31">
        <v>1</v>
      </c>
    </row>
    <row r="47" spans="1:3" ht="15" customHeight="1">
      <c r="A47" s="16">
        <v>44</v>
      </c>
      <c r="B47" s="28" t="s">
        <v>115</v>
      </c>
      <c r="C47" s="31">
        <v>1</v>
      </c>
    </row>
    <row r="48" spans="1:3" ht="15" customHeight="1">
      <c r="A48" s="17">
        <v>45</v>
      </c>
      <c r="B48" s="29" t="s">
        <v>46</v>
      </c>
      <c r="C48" s="32">
        <v>9</v>
      </c>
    </row>
    <row r="49" ht="12.75">
      <c r="C49" s="2">
        <f>SUM(C4:C48)</f>
        <v>76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2010-11-30T08:39:13Z</dcterms:created>
  <dcterms:modified xsi:type="dcterms:W3CDTF">2010-11-30T09:49:38Z</dcterms:modified>
  <cp:category/>
  <cp:version/>
  <cp:contentType/>
  <cp:contentStatus/>
</cp:coreProperties>
</file>