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'Individuale'!$A$3:$I$187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<sst xmlns="http://schemas.openxmlformats.org/spreadsheetml/2006/main" count="341" uniqueCount="228">
  <si>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</si>
  <si>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</si>
  <si>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</si>
  <si>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</si>
  <si>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</si>
  <si>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</si>
  <si>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</si>
  <si>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</si>
  <si>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</si>
  <si>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</si>
  <si>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Daniele</t>
  </si>
  <si>
    <t>Fabrizio</t>
  </si>
  <si>
    <t>Giorgio</t>
  </si>
  <si>
    <t>Marco</t>
  </si>
  <si>
    <t>Giuseppe</t>
  </si>
  <si>
    <t>Maurizio</t>
  </si>
  <si>
    <t>Marini</t>
  </si>
  <si>
    <t>Francesco</t>
  </si>
  <si>
    <t>Enrico</t>
  </si>
  <si>
    <t>Michele</t>
  </si>
  <si>
    <t>Salvatore</t>
  </si>
  <si>
    <t>Riccardo</t>
  </si>
  <si>
    <t>Luciano</t>
  </si>
  <si>
    <t>Patrizia</t>
  </si>
  <si>
    <t>Laura</t>
  </si>
  <si>
    <t>Daniela</t>
  </si>
  <si>
    <t>Mario</t>
  </si>
  <si>
    <t>Vincenzo</t>
  </si>
  <si>
    <t>Antonino</t>
  </si>
  <si>
    <t>Antonio</t>
  </si>
  <si>
    <t>Iscritti</t>
  </si>
  <si>
    <t>A.S.D. PODISTICA SOLIDARIETA'</t>
  </si>
  <si>
    <t>Trofeo Azienda Agricola Valle Santa</t>
  </si>
  <si>
    <t xml:space="preserve">Piana Reatina - Rieti (RI) Italia - Domenica 31/10/2010 </t>
  </si>
  <si>
    <t>QATTAM</t>
  </si>
  <si>
    <t>Mohammed</t>
  </si>
  <si>
    <t>Sm-35</t>
  </si>
  <si>
    <t>Aics Club Atl Centrale</t>
  </si>
  <si>
    <t>00:36:38</t>
  </si>
  <si>
    <t>MUSTAZZA</t>
  </si>
  <si>
    <t>Vito</t>
  </si>
  <si>
    <t>Amat M</t>
  </si>
  <si>
    <t>Roma Road Runners Roma</t>
  </si>
  <si>
    <t>00:36:40</t>
  </si>
  <si>
    <t>MARTINI</t>
  </si>
  <si>
    <t>Avis-Aido Rieti</t>
  </si>
  <si>
    <t>00:36:49</t>
  </si>
  <si>
    <t xml:space="preserve">DI GIULIO </t>
  </si>
  <si>
    <t>Sm-40</t>
  </si>
  <si>
    <t>Atletica Faleria Vt</t>
  </si>
  <si>
    <t>00:37:38</t>
  </si>
  <si>
    <t>SABATO</t>
  </si>
  <si>
    <t>Sm-45</t>
  </si>
  <si>
    <t>00:38:22</t>
  </si>
  <si>
    <t>CHIARI</t>
  </si>
  <si>
    <t>CA. RI. RI.</t>
  </si>
  <si>
    <t>00:40:44</t>
  </si>
  <si>
    <t>DIONISI</t>
  </si>
  <si>
    <t>Bruno</t>
  </si>
  <si>
    <t>Sm-50</t>
  </si>
  <si>
    <t>Cittaducale Runner's Club</t>
  </si>
  <si>
    <t>00:40:58</t>
  </si>
  <si>
    <t>00:41:11</t>
  </si>
  <si>
    <t>ANGELUCCI</t>
  </si>
  <si>
    <t>Indipendente</t>
  </si>
  <si>
    <t>00:41:16</t>
  </si>
  <si>
    <t>RAULE</t>
  </si>
  <si>
    <t>Flavio</t>
  </si>
  <si>
    <t>Sm-55</t>
  </si>
  <si>
    <t>00:41:37</t>
  </si>
  <si>
    <t>ROSATELLI</t>
  </si>
  <si>
    <t>Massimiliano</t>
  </si>
  <si>
    <t>00:41:55</t>
  </si>
  <si>
    <t>CASCAPERA</t>
  </si>
  <si>
    <t>Footworks Sporting Team Roma</t>
  </si>
  <si>
    <t>00:42:34</t>
  </si>
  <si>
    <t>PONTIERI</t>
  </si>
  <si>
    <t>Sf-35</t>
  </si>
  <si>
    <t>U.S. Roma 83</t>
  </si>
  <si>
    <t>00:42:52</t>
  </si>
  <si>
    <t>MASSARELLI</t>
  </si>
  <si>
    <t>Runners Sangemini Tr</t>
  </si>
  <si>
    <t>00:43:00</t>
  </si>
  <si>
    <t xml:space="preserve">DE LUCA RAPONE </t>
  </si>
  <si>
    <t>A.S.D. Enea Roma</t>
  </si>
  <si>
    <t>00:43:04</t>
  </si>
  <si>
    <t>ZERVOS</t>
  </si>
  <si>
    <t>Thi Kim Thu</t>
  </si>
  <si>
    <t>Sf-45</t>
  </si>
  <si>
    <t>Atl. Insieme Roma</t>
  </si>
  <si>
    <t>00:43:20</t>
  </si>
  <si>
    <t>ZAVATTA</t>
  </si>
  <si>
    <t>G.S. Bancari Romani</t>
  </si>
  <si>
    <t>00:44:31</t>
  </si>
  <si>
    <t>GIULIANI</t>
  </si>
  <si>
    <t>00:44:53</t>
  </si>
  <si>
    <t>BESTIACO</t>
  </si>
  <si>
    <t>Marino</t>
  </si>
  <si>
    <t>00:45:02</t>
  </si>
  <si>
    <t>BORTOLONI</t>
  </si>
  <si>
    <t>Natalino</t>
  </si>
  <si>
    <t>Sm-60</t>
  </si>
  <si>
    <t>00:45:10</t>
  </si>
  <si>
    <t>SANTARELLI</t>
  </si>
  <si>
    <t>Sf-50</t>
  </si>
  <si>
    <t>00:45:12</t>
  </si>
  <si>
    <t>MARINI</t>
  </si>
  <si>
    <t>Oliviero</t>
  </si>
  <si>
    <t>00:45:32</t>
  </si>
  <si>
    <t>DI  MARIO</t>
  </si>
  <si>
    <t>00:45:34</t>
  </si>
  <si>
    <t>REA</t>
  </si>
  <si>
    <t>Giampiero</t>
  </si>
  <si>
    <t>00:48:00</t>
  </si>
  <si>
    <t>SCIUNZI</t>
  </si>
  <si>
    <t>Marcello</t>
  </si>
  <si>
    <t>Sm-70</t>
  </si>
  <si>
    <t>00:49:38</t>
  </si>
  <si>
    <t>STRACCINI</t>
  </si>
  <si>
    <t>Uisp Terni</t>
  </si>
  <si>
    <t>00:50:02</t>
  </si>
  <si>
    <t>CORVARO</t>
  </si>
  <si>
    <t>Gino</t>
  </si>
  <si>
    <t>A.S.D. Fartlek Ostia</t>
  </si>
  <si>
    <t>00:50:15</t>
  </si>
  <si>
    <t>SABATINI</t>
  </si>
  <si>
    <t>Cristina</t>
  </si>
  <si>
    <t>Sf-40</t>
  </si>
  <si>
    <t>Atletica Myricae Tr</t>
  </si>
  <si>
    <t>00:50:22</t>
  </si>
  <si>
    <t>PONA</t>
  </si>
  <si>
    <t>Carlo</t>
  </si>
  <si>
    <t>00:50:40</t>
  </si>
  <si>
    <t>AGABITI</t>
  </si>
  <si>
    <t>Carolina</t>
  </si>
  <si>
    <t>00:51:08</t>
  </si>
  <si>
    <t>FALCHI</t>
  </si>
  <si>
    <t>Silvio</t>
  </si>
  <si>
    <t>Sm-65</t>
  </si>
  <si>
    <t>Amatori Podistica Terni</t>
  </si>
  <si>
    <t>00:51:09</t>
  </si>
  <si>
    <t>CAPRADOSSI</t>
  </si>
  <si>
    <t>00:51:25</t>
  </si>
  <si>
    <t>CERA</t>
  </si>
  <si>
    <t>Loredana</t>
  </si>
  <si>
    <t>U. S. Roma 83</t>
  </si>
  <si>
    <t>00:51:58</t>
  </si>
  <si>
    <t>CAROSI</t>
  </si>
  <si>
    <t>00:52:00</t>
  </si>
  <si>
    <t>SCARAFONI</t>
  </si>
  <si>
    <t>Milena</t>
  </si>
  <si>
    <t>00:52:30</t>
  </si>
  <si>
    <t>MANCINI</t>
  </si>
  <si>
    <t>Domenico</t>
  </si>
  <si>
    <t>00:52:32</t>
  </si>
  <si>
    <t>ORSINGHER</t>
  </si>
  <si>
    <t>Enzo</t>
  </si>
  <si>
    <t>Atl. Vita Roma</t>
  </si>
  <si>
    <t>00:52:45</t>
  </si>
  <si>
    <t>VEROLI</t>
  </si>
  <si>
    <t>Federico</t>
  </si>
  <si>
    <t>00:52:58</t>
  </si>
  <si>
    <t>CANNAVO'</t>
  </si>
  <si>
    <t>Umberto</t>
  </si>
  <si>
    <t>Podistica Ostia</t>
  </si>
  <si>
    <t>00:54:53</t>
  </si>
  <si>
    <t>CONSAMARO</t>
  </si>
  <si>
    <t>00:54:54</t>
  </si>
  <si>
    <t>PELLINO</t>
  </si>
  <si>
    <t>00:57:49</t>
  </si>
  <si>
    <t>ANTONINI</t>
  </si>
  <si>
    <t>Gian Luigi</t>
  </si>
  <si>
    <t>01:01:00</t>
  </si>
  <si>
    <t>SCONOCCHIA</t>
  </si>
  <si>
    <t>Renzo</t>
  </si>
  <si>
    <t>01:02:50</t>
  </si>
  <si>
    <t>CICOLO'</t>
  </si>
  <si>
    <t>01:26:23</t>
  </si>
  <si>
    <t>QUOTIDIANO</t>
  </si>
  <si>
    <t>Mariateresa</t>
  </si>
  <si>
    <t>01:26:27</t>
  </si>
  <si>
    <t>BISEGNA</t>
  </si>
  <si>
    <t xml:space="preserve">Anna </t>
  </si>
  <si>
    <t>Sf-55</t>
  </si>
  <si>
    <t>01:26:32</t>
  </si>
  <si>
    <t>Trofeo Azienda Agricola Valle Santa (Non Competitiva)</t>
  </si>
  <si>
    <t>SBORDONI</t>
  </si>
  <si>
    <t>Marisa</t>
  </si>
  <si>
    <t>PERSICO</t>
  </si>
  <si>
    <t>BORGNA</t>
  </si>
  <si>
    <t>Stefania</t>
  </si>
  <si>
    <t>MENAPACE</t>
  </si>
  <si>
    <t>Ettore</t>
  </si>
  <si>
    <t>INCHES</t>
  </si>
  <si>
    <t>Carla</t>
  </si>
  <si>
    <t>Isabella</t>
  </si>
  <si>
    <t>CABIATI</t>
  </si>
  <si>
    <t>Corrado</t>
  </si>
  <si>
    <t>SPAGNOLI</t>
  </si>
  <si>
    <t>Iole</t>
  </si>
  <si>
    <t>OTTAVIANI</t>
  </si>
  <si>
    <t>Adua</t>
  </si>
  <si>
    <t>PETRELLI</t>
  </si>
  <si>
    <t>Annarosa</t>
  </si>
  <si>
    <t>PARADISI</t>
  </si>
  <si>
    <t>Soave</t>
  </si>
  <si>
    <t>ACITO</t>
  </si>
  <si>
    <t>Angela</t>
  </si>
  <si>
    <t>QUAGLIA</t>
  </si>
  <si>
    <t>Palmira</t>
  </si>
  <si>
    <t>PANNUZI</t>
  </si>
  <si>
    <t>Luciana</t>
  </si>
  <si>
    <t>FUSCONI</t>
  </si>
  <si>
    <t>Sabatino</t>
  </si>
  <si>
    <t>CAPPANERA</t>
  </si>
  <si>
    <t>M. Concetta</t>
  </si>
  <si>
    <t>CAPRIOLI</t>
  </si>
  <si>
    <t>Gianfranco</t>
  </si>
  <si>
    <t>COLASANTI</t>
  </si>
  <si>
    <t>Adolfo</t>
  </si>
  <si>
    <t>CARI</t>
  </si>
  <si>
    <t>Cristiano</t>
  </si>
  <si>
    <t>ROSI</t>
  </si>
  <si>
    <t>BERTI</t>
  </si>
  <si>
    <t>CATINI</t>
  </si>
  <si>
    <t>AVIS AIDO RIETI</t>
  </si>
  <si>
    <t>Atletica Myricae Terni</t>
  </si>
  <si>
    <t>Avis - Aido Rieti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</si>
</sst>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17" applyFont="1" applyFill="1" applyBorder="1" applyAlignment="1">
      <alignment vertical="center"/>
      <protection/>
    </xf>
    <xf numFmtId="0" fontId="0" fillId="0" borderId="5" xfId="17" applyFont="1" applyFill="1" applyBorder="1" applyAlignment="1">
      <alignment horizontal="left" vertical="center"/>
      <protection/>
    </xf>
    <xf numFmtId="0" fontId="0" fillId="0" borderId="5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17" applyFont="1" applyFill="1" applyBorder="1" applyAlignment="1">
      <alignment vertical="center"/>
      <protection/>
    </xf>
    <xf numFmtId="0" fontId="0" fillId="0" borderId="6" xfId="17" applyFont="1" applyFill="1" applyBorder="1" applyAlignment="1">
      <alignment horizontal="left" vertical="center"/>
      <protection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18" applyFont="1" applyFill="1" applyBorder="1" applyAlignment="1">
      <alignment vertical="center"/>
      <protection/>
    </xf>
    <xf numFmtId="0" fontId="0" fillId="0" borderId="6" xfId="17" applyFont="1" applyFill="1" applyBorder="1" applyAlignment="1">
      <alignment vertical="center"/>
      <protection/>
    </xf>
    <xf numFmtId="0" fontId="0" fillId="0" borderId="6" xfId="18" applyFont="1" applyFill="1" applyBorder="1" applyAlignment="1">
      <alignment vertic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17" applyFont="1" applyFill="1" applyBorder="1" applyAlignment="1">
      <alignment vertical="center"/>
      <protection/>
    </xf>
    <xf numFmtId="0" fontId="0" fillId="0" borderId="4" xfId="18" applyFont="1" applyFill="1" applyBorder="1" applyAlignment="1">
      <alignment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17" applyFont="1" applyFill="1" applyBorder="1" applyAlignment="1">
      <alignment vertical="center"/>
      <protection/>
    </xf>
    <xf numFmtId="0" fontId="10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165" fontId="10" fillId="4" borderId="6" xfId="0" applyNumberFormat="1" applyFont="1" applyFill="1" applyBorder="1" applyAlignment="1">
      <alignment horizontal="center" vertical="center"/>
    </xf>
    <xf numFmtId="0" fontId="10" fillId="4" borderId="6" xfId="18" applyFont="1" applyFill="1" applyBorder="1" applyAlignment="1">
      <alignment vertical="center"/>
      <protection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6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Normale_Foglio2" xfId="17"/>
    <cellStyle name="Normale_Foglio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">
      <pane ySplit="3" topLeftCell="BM4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7.00390625" style="1" bestFit="1" customWidth="1"/>
    <col min="6" max="6" width="10.140625" style="2" customWidth="1"/>
    <col min="7" max="9" width="10.140625" style="1" customWidth="1"/>
  </cols>
  <sheetData>
    <row r="1" spans="1:9" ht="24.7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</row>
    <row r="2" spans="1:9" ht="24.75" customHeight="1">
      <c r="A2" s="18" t="s">
        <v>33</v>
      </c>
      <c r="B2" s="18"/>
      <c r="C2" s="18"/>
      <c r="D2" s="18"/>
      <c r="E2" s="18"/>
      <c r="F2" s="18"/>
      <c r="G2" s="18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21">
        <v>1</v>
      </c>
      <c r="B4" s="22" t="s">
        <v>34</v>
      </c>
      <c r="C4" s="22" t="s">
        <v>35</v>
      </c>
      <c r="D4" s="23" t="s">
        <v>36</v>
      </c>
      <c r="E4" s="24" t="s">
        <v>37</v>
      </c>
      <c r="F4" s="24" t="s">
        <v>38</v>
      </c>
      <c r="G4" s="25" t="str">
        <f aca="true" t="shared" si="0" ref="G4:G49">TEXT(INT((HOUR(F4)*3600+MINUTE(F4)*60+SECOND(F4))/$I$2/60),"0")&amp;"."&amp;TEXT(MOD((HOUR(F4)*3600+MINUTE(F4)*60+SECOND(F4))/$I$2,60),"00")&amp;"/km"</f>
        <v>3.40/km</v>
      </c>
      <c r="H4" s="26">
        <f aca="true" t="shared" si="1" ref="H4:H31">F4-$F$4</f>
        <v>0</v>
      </c>
      <c r="I4" s="26">
        <f>F4-INDEX($F$4:$F$1110,MATCH(D4,$D$4:$D$1110,0))</f>
        <v>0</v>
      </c>
    </row>
    <row r="5" spans="1:9" s="12" customFormat="1" ht="15" customHeight="1">
      <c r="A5" s="27">
        <v>2</v>
      </c>
      <c r="B5" s="28" t="s">
        <v>39</v>
      </c>
      <c r="C5" s="28" t="s">
        <v>40</v>
      </c>
      <c r="D5" s="29" t="s">
        <v>41</v>
      </c>
      <c r="E5" s="30" t="s">
        <v>42</v>
      </c>
      <c r="F5" s="31" t="s">
        <v>43</v>
      </c>
      <c r="G5" s="32" t="str">
        <f t="shared" si="0"/>
        <v>3.40/km</v>
      </c>
      <c r="H5" s="33">
        <f t="shared" si="1"/>
        <v>2.314814814814714E-05</v>
      </c>
      <c r="I5" s="33">
        <f>F5-INDEX($F$4:$F$1110,MATCH(D5,$D$4:$D$1110,0))</f>
        <v>0</v>
      </c>
    </row>
    <row r="6" spans="1:9" s="12" customFormat="1" ht="15" customHeight="1">
      <c r="A6" s="27">
        <v>3</v>
      </c>
      <c r="B6" s="28" t="s">
        <v>44</v>
      </c>
      <c r="C6" s="28" t="s">
        <v>29</v>
      </c>
      <c r="D6" s="29" t="s">
        <v>36</v>
      </c>
      <c r="E6" s="30" t="s">
        <v>45</v>
      </c>
      <c r="F6" s="31" t="s">
        <v>46</v>
      </c>
      <c r="G6" s="32" t="str">
        <f t="shared" si="0"/>
        <v>3.41/km</v>
      </c>
      <c r="H6" s="33">
        <f t="shared" si="1"/>
        <v>0.00012731481481481968</v>
      </c>
      <c r="I6" s="33">
        <f>F6-INDEX($F$4:$F$1110,MATCH(D6,$D$4:$D$1110,0))</f>
        <v>0.00012731481481481968</v>
      </c>
    </row>
    <row r="7" spans="1:9" s="12" customFormat="1" ht="15" customHeight="1">
      <c r="A7" s="27">
        <v>4</v>
      </c>
      <c r="B7" s="28" t="s">
        <v>47</v>
      </c>
      <c r="C7" s="28" t="s">
        <v>17</v>
      </c>
      <c r="D7" s="29" t="s">
        <v>48</v>
      </c>
      <c r="E7" s="28" t="s">
        <v>49</v>
      </c>
      <c r="F7" s="31" t="s">
        <v>50</v>
      </c>
      <c r="G7" s="32" t="str">
        <f t="shared" si="0"/>
        <v>3.46/km</v>
      </c>
      <c r="H7" s="33">
        <f t="shared" si="1"/>
        <v>0.0006944444444444454</v>
      </c>
      <c r="I7" s="33">
        <f>F7-INDEX($F$4:$F$1110,MATCH(D7,$D$4:$D$1110,0))</f>
        <v>0</v>
      </c>
    </row>
    <row r="8" spans="1:9" s="12" customFormat="1" ht="15" customHeight="1">
      <c r="A8" s="27">
        <v>5</v>
      </c>
      <c r="B8" s="28" t="s">
        <v>51</v>
      </c>
      <c r="C8" s="28" t="s">
        <v>12</v>
      </c>
      <c r="D8" s="29" t="s">
        <v>52</v>
      </c>
      <c r="E8" s="30" t="s">
        <v>45</v>
      </c>
      <c r="F8" s="31" t="s">
        <v>53</v>
      </c>
      <c r="G8" s="32" t="str">
        <f t="shared" si="0"/>
        <v>3.50/km</v>
      </c>
      <c r="H8" s="33">
        <f t="shared" si="1"/>
        <v>0.0012037037037037068</v>
      </c>
      <c r="I8" s="33">
        <f>F8-INDEX($F$4:$F$1110,MATCH(D8,$D$4:$D$1110,0))</f>
        <v>0</v>
      </c>
    </row>
    <row r="9" spans="1:9" s="12" customFormat="1" ht="15" customHeight="1">
      <c r="A9" s="27">
        <v>6</v>
      </c>
      <c r="B9" s="28" t="s">
        <v>54</v>
      </c>
      <c r="C9" s="28" t="s">
        <v>11</v>
      </c>
      <c r="D9" s="29" t="s">
        <v>52</v>
      </c>
      <c r="E9" s="30" t="s">
        <v>55</v>
      </c>
      <c r="F9" s="31" t="s">
        <v>56</v>
      </c>
      <c r="G9" s="32" t="str">
        <f t="shared" si="0"/>
        <v>4.04/km</v>
      </c>
      <c r="H9" s="33">
        <f t="shared" si="1"/>
        <v>0.002847222222222223</v>
      </c>
      <c r="I9" s="33">
        <f>F9-INDEX($F$4:$F$1110,MATCH(D9,$D$4:$D$1110,0))</f>
        <v>0.0016435185185185164</v>
      </c>
    </row>
    <row r="10" spans="1:9" s="12" customFormat="1" ht="15" customHeight="1">
      <c r="A10" s="27">
        <v>7</v>
      </c>
      <c r="B10" s="28" t="s">
        <v>57</v>
      </c>
      <c r="C10" s="28" t="s">
        <v>58</v>
      </c>
      <c r="D10" s="29" t="s">
        <v>59</v>
      </c>
      <c r="E10" s="30" t="s">
        <v>60</v>
      </c>
      <c r="F10" s="31" t="s">
        <v>61</v>
      </c>
      <c r="G10" s="32" t="str">
        <f t="shared" si="0"/>
        <v>4.06/km</v>
      </c>
      <c r="H10" s="33">
        <f t="shared" si="1"/>
        <v>0.00300925925925926</v>
      </c>
      <c r="I10" s="33">
        <f>F10-INDEX($F$4:$F$1110,MATCH(D10,$D$4:$D$1110,0))</f>
        <v>0</v>
      </c>
    </row>
    <row r="11" spans="1:9" s="12" customFormat="1" ht="15" customHeight="1">
      <c r="A11" s="27">
        <v>8</v>
      </c>
      <c r="B11" s="28" t="s">
        <v>57</v>
      </c>
      <c r="C11" s="28" t="s">
        <v>58</v>
      </c>
      <c r="D11" s="29" t="s">
        <v>52</v>
      </c>
      <c r="E11" s="30" t="s">
        <v>60</v>
      </c>
      <c r="F11" s="31" t="s">
        <v>62</v>
      </c>
      <c r="G11" s="32" t="str">
        <f t="shared" si="0"/>
        <v>4.07/km</v>
      </c>
      <c r="H11" s="33">
        <f t="shared" si="1"/>
        <v>0.00315972222222222</v>
      </c>
      <c r="I11" s="33">
        <f>F11-INDEX($F$4:$F$1110,MATCH(D11,$D$4:$D$1110,0))</f>
        <v>0.001956018518518513</v>
      </c>
    </row>
    <row r="12" spans="1:9" s="12" customFormat="1" ht="15" customHeight="1">
      <c r="A12" s="27">
        <v>9</v>
      </c>
      <c r="B12" s="28" t="s">
        <v>63</v>
      </c>
      <c r="C12" s="28" t="s">
        <v>18</v>
      </c>
      <c r="D12" s="29" t="s">
        <v>41</v>
      </c>
      <c r="E12" s="30" t="s">
        <v>64</v>
      </c>
      <c r="F12" s="31" t="s">
        <v>65</v>
      </c>
      <c r="G12" s="32" t="str">
        <f t="shared" si="0"/>
        <v>4.08/km</v>
      </c>
      <c r="H12" s="33">
        <f t="shared" si="1"/>
        <v>0.0032175925925925913</v>
      </c>
      <c r="I12" s="33">
        <f>F12-INDEX($F$4:$F$1110,MATCH(D12,$D$4:$D$1110,0))</f>
        <v>0.003194444444444444</v>
      </c>
    </row>
    <row r="13" spans="1:9" s="12" customFormat="1" ht="15" customHeight="1">
      <c r="A13" s="27">
        <v>10</v>
      </c>
      <c r="B13" s="28" t="s">
        <v>66</v>
      </c>
      <c r="C13" s="28" t="s">
        <v>67</v>
      </c>
      <c r="D13" s="29" t="s">
        <v>68</v>
      </c>
      <c r="E13" s="30" t="s">
        <v>45</v>
      </c>
      <c r="F13" s="31" t="s">
        <v>69</v>
      </c>
      <c r="G13" s="32" t="str">
        <f t="shared" si="0"/>
        <v>4.10/km</v>
      </c>
      <c r="H13" s="33">
        <f t="shared" si="1"/>
        <v>0.0034606481481481467</v>
      </c>
      <c r="I13" s="33">
        <f>F13-INDEX($F$4:$F$1110,MATCH(D13,$D$4:$D$1110,0))</f>
        <v>0</v>
      </c>
    </row>
    <row r="14" spans="1:9" s="12" customFormat="1" ht="15" customHeight="1">
      <c r="A14" s="27">
        <v>11</v>
      </c>
      <c r="B14" s="28" t="s">
        <v>70</v>
      </c>
      <c r="C14" s="30" t="s">
        <v>71</v>
      </c>
      <c r="D14" s="29" t="s">
        <v>52</v>
      </c>
      <c r="E14" s="30" t="s">
        <v>60</v>
      </c>
      <c r="F14" s="31" t="s">
        <v>72</v>
      </c>
      <c r="G14" s="32" t="str">
        <f t="shared" si="0"/>
        <v>4.12/km</v>
      </c>
      <c r="H14" s="33">
        <f t="shared" si="1"/>
        <v>0.0036689814814814814</v>
      </c>
      <c r="I14" s="33">
        <f>F14-INDEX($F$4:$F$1110,MATCH(D14,$D$4:$D$1110,0))</f>
        <v>0.0024652777777777746</v>
      </c>
    </row>
    <row r="15" spans="1:9" s="12" customFormat="1" ht="15" customHeight="1">
      <c r="A15" s="27">
        <v>12</v>
      </c>
      <c r="B15" s="28" t="s">
        <v>73</v>
      </c>
      <c r="C15" s="28" t="s">
        <v>11</v>
      </c>
      <c r="D15" s="29" t="s">
        <v>48</v>
      </c>
      <c r="E15" s="28" t="s">
        <v>74</v>
      </c>
      <c r="F15" s="31" t="s">
        <v>75</v>
      </c>
      <c r="G15" s="32" t="str">
        <f t="shared" si="0"/>
        <v>4.15/km</v>
      </c>
      <c r="H15" s="33">
        <f t="shared" si="1"/>
        <v>0.004120370370370375</v>
      </c>
      <c r="I15" s="33">
        <f>F15-INDEX($F$4:$F$1110,MATCH(D15,$D$4:$D$1110,0))</f>
        <v>0.0034259259259259295</v>
      </c>
    </row>
    <row r="16" spans="1:9" s="12" customFormat="1" ht="15" customHeight="1">
      <c r="A16" s="27">
        <v>13</v>
      </c>
      <c r="B16" s="28" t="s">
        <v>76</v>
      </c>
      <c r="C16" s="28" t="s">
        <v>25</v>
      </c>
      <c r="D16" s="34" t="s">
        <v>77</v>
      </c>
      <c r="E16" s="30" t="s">
        <v>78</v>
      </c>
      <c r="F16" s="31" t="s">
        <v>79</v>
      </c>
      <c r="G16" s="32" t="str">
        <f t="shared" si="0"/>
        <v>4.17/km</v>
      </c>
      <c r="H16" s="33">
        <f t="shared" si="1"/>
        <v>0.004328703703703703</v>
      </c>
      <c r="I16" s="33">
        <f>F16-INDEX($F$4:$F$1110,MATCH(D16,$D$4:$D$1110,0))</f>
        <v>0</v>
      </c>
    </row>
    <row r="17" spans="1:9" s="12" customFormat="1" ht="15" customHeight="1">
      <c r="A17" s="27">
        <v>14</v>
      </c>
      <c r="B17" s="28" t="s">
        <v>80</v>
      </c>
      <c r="C17" s="28" t="s">
        <v>12</v>
      </c>
      <c r="D17" s="28" t="s">
        <v>52</v>
      </c>
      <c r="E17" s="28" t="s">
        <v>81</v>
      </c>
      <c r="F17" s="31" t="s">
        <v>82</v>
      </c>
      <c r="G17" s="32" t="str">
        <f t="shared" si="0"/>
        <v>4.18/km</v>
      </c>
      <c r="H17" s="33">
        <f t="shared" si="1"/>
        <v>0.004421296296296298</v>
      </c>
      <c r="I17" s="33">
        <f>F17-INDEX($F$4:$F$1110,MATCH(D17,$D$4:$D$1110,0))</f>
        <v>0.0032175925925925913</v>
      </c>
    </row>
    <row r="18" spans="1:9" s="12" customFormat="1" ht="15" customHeight="1">
      <c r="A18" s="27">
        <v>15</v>
      </c>
      <c r="B18" s="30" t="s">
        <v>83</v>
      </c>
      <c r="C18" s="30" t="s">
        <v>27</v>
      </c>
      <c r="D18" s="30" t="s">
        <v>52</v>
      </c>
      <c r="E18" s="30" t="s">
        <v>84</v>
      </c>
      <c r="F18" s="31" t="s">
        <v>85</v>
      </c>
      <c r="G18" s="32" t="str">
        <f t="shared" si="0"/>
        <v>4.18/km</v>
      </c>
      <c r="H18" s="33">
        <f t="shared" si="1"/>
        <v>0.004467592592592596</v>
      </c>
      <c r="I18" s="33">
        <f>F18-INDEX($F$4:$F$1110,MATCH(D18,$D$4:$D$1110,0))</f>
        <v>0.003263888888888889</v>
      </c>
    </row>
    <row r="19" spans="1:9" s="12" customFormat="1" ht="15" customHeight="1">
      <c r="A19" s="27">
        <v>16</v>
      </c>
      <c r="B19" s="28" t="s">
        <v>86</v>
      </c>
      <c r="C19" s="28" t="s">
        <v>87</v>
      </c>
      <c r="D19" s="34" t="s">
        <v>88</v>
      </c>
      <c r="E19" s="35" t="s">
        <v>89</v>
      </c>
      <c r="F19" s="31" t="s">
        <v>90</v>
      </c>
      <c r="G19" s="32" t="str">
        <f t="shared" si="0"/>
        <v>4.20/km</v>
      </c>
      <c r="H19" s="33">
        <f t="shared" si="1"/>
        <v>0.0046527777777777765</v>
      </c>
      <c r="I19" s="33">
        <f>F19-INDEX($F$4:$F$1110,MATCH(D19,$D$4:$D$1110,0))</f>
        <v>0</v>
      </c>
    </row>
    <row r="20" spans="1:9" s="12" customFormat="1" ht="15" customHeight="1">
      <c r="A20" s="27">
        <v>17</v>
      </c>
      <c r="B20" s="28" t="s">
        <v>91</v>
      </c>
      <c r="C20" s="28" t="s">
        <v>21</v>
      </c>
      <c r="D20" s="29" t="s">
        <v>36</v>
      </c>
      <c r="E20" s="30" t="s">
        <v>92</v>
      </c>
      <c r="F20" s="31" t="s">
        <v>93</v>
      </c>
      <c r="G20" s="32" t="str">
        <f t="shared" si="0"/>
        <v>4.27/km</v>
      </c>
      <c r="H20" s="33">
        <f t="shared" si="1"/>
        <v>0.005474537037037035</v>
      </c>
      <c r="I20" s="33">
        <f>F20-INDEX($F$4:$F$1110,MATCH(D20,$D$4:$D$1110,0))</f>
        <v>0.005474537037037035</v>
      </c>
    </row>
    <row r="21" spans="1:9" s="12" customFormat="1" ht="15" customHeight="1">
      <c r="A21" s="27">
        <v>18</v>
      </c>
      <c r="B21" s="28" t="s">
        <v>94</v>
      </c>
      <c r="C21" s="28" t="s">
        <v>26</v>
      </c>
      <c r="D21" s="28" t="s">
        <v>48</v>
      </c>
      <c r="E21" s="30" t="s">
        <v>45</v>
      </c>
      <c r="F21" s="31" t="s">
        <v>95</v>
      </c>
      <c r="G21" s="32" t="str">
        <f t="shared" si="0"/>
        <v>4.29/km</v>
      </c>
      <c r="H21" s="33">
        <f t="shared" si="1"/>
        <v>0.005729166666666667</v>
      </c>
      <c r="I21" s="33">
        <f>F21-INDEX($F$4:$F$1110,MATCH(D21,$D$4:$D$1110,0))</f>
        <v>0.005034722222222222</v>
      </c>
    </row>
    <row r="22" spans="1:9" s="12" customFormat="1" ht="15" customHeight="1">
      <c r="A22" s="27">
        <v>19</v>
      </c>
      <c r="B22" s="28" t="s">
        <v>96</v>
      </c>
      <c r="C22" s="28" t="s">
        <v>97</v>
      </c>
      <c r="D22" s="29" t="s">
        <v>68</v>
      </c>
      <c r="E22" s="28" t="s">
        <v>89</v>
      </c>
      <c r="F22" s="31" t="s">
        <v>98</v>
      </c>
      <c r="G22" s="32" t="str">
        <f t="shared" si="0"/>
        <v>4.30/km</v>
      </c>
      <c r="H22" s="33">
        <f t="shared" si="1"/>
        <v>0.005833333333333333</v>
      </c>
      <c r="I22" s="33">
        <f>F22-INDEX($F$4:$F$1110,MATCH(D22,$D$4:$D$1110,0))</f>
        <v>0.002372685185185186</v>
      </c>
    </row>
    <row r="23" spans="1:9" s="12" customFormat="1" ht="15" customHeight="1">
      <c r="A23" s="43">
        <v>20</v>
      </c>
      <c r="B23" s="44" t="s">
        <v>99</v>
      </c>
      <c r="C23" s="44" t="s">
        <v>100</v>
      </c>
      <c r="D23" s="44" t="s">
        <v>101</v>
      </c>
      <c r="E23" s="44" t="s">
        <v>31</v>
      </c>
      <c r="F23" s="45" t="s">
        <v>102</v>
      </c>
      <c r="G23" s="46" t="str">
        <f t="shared" si="0"/>
        <v>4.31/km</v>
      </c>
      <c r="H23" s="47">
        <f t="shared" si="1"/>
        <v>0.005925925925925928</v>
      </c>
      <c r="I23" s="47">
        <f>F23-INDEX($F$4:$F$1110,MATCH(D23,$D$4:$D$1110,0))</f>
        <v>0</v>
      </c>
    </row>
    <row r="24" spans="1:9" s="12" customFormat="1" ht="15" customHeight="1">
      <c r="A24" s="43">
        <v>21</v>
      </c>
      <c r="B24" s="44" t="s">
        <v>103</v>
      </c>
      <c r="C24" s="44" t="s">
        <v>23</v>
      </c>
      <c r="D24" s="48" t="s">
        <v>104</v>
      </c>
      <c r="E24" s="44" t="s">
        <v>31</v>
      </c>
      <c r="F24" s="45" t="s">
        <v>105</v>
      </c>
      <c r="G24" s="46" t="str">
        <f t="shared" si="0"/>
        <v>4.31/km</v>
      </c>
      <c r="H24" s="47">
        <f t="shared" si="1"/>
        <v>0.005949074074074075</v>
      </c>
      <c r="I24" s="47">
        <f>F24-INDEX($F$4:$F$1110,MATCH(D24,$D$4:$D$1110,0))</f>
        <v>0</v>
      </c>
    </row>
    <row r="25" spans="1:9" s="12" customFormat="1" ht="15" customHeight="1">
      <c r="A25" s="27">
        <v>22</v>
      </c>
      <c r="B25" s="28" t="s">
        <v>106</v>
      </c>
      <c r="C25" s="28" t="s">
        <v>107</v>
      </c>
      <c r="D25" s="28" t="s">
        <v>52</v>
      </c>
      <c r="E25" s="28" t="s">
        <v>81</v>
      </c>
      <c r="F25" s="31" t="s">
        <v>108</v>
      </c>
      <c r="G25" s="32" t="str">
        <f t="shared" si="0"/>
        <v>4.33/km</v>
      </c>
      <c r="H25" s="33">
        <f t="shared" si="1"/>
        <v>0.006180555555555554</v>
      </c>
      <c r="I25" s="33">
        <f>F25-INDEX($F$4:$F$1110,MATCH(D25,$D$4:$D$1110,0))</f>
        <v>0.004976851851851847</v>
      </c>
    </row>
    <row r="26" spans="1:9" s="12" customFormat="1" ht="15" customHeight="1">
      <c r="A26" s="27">
        <v>23</v>
      </c>
      <c r="B26" s="30" t="s">
        <v>109</v>
      </c>
      <c r="C26" s="30" t="s">
        <v>10</v>
      </c>
      <c r="D26" s="30" t="s">
        <v>52</v>
      </c>
      <c r="E26" s="30" t="s">
        <v>84</v>
      </c>
      <c r="F26" s="31" t="s">
        <v>110</v>
      </c>
      <c r="G26" s="32" t="str">
        <f t="shared" si="0"/>
        <v>4.33/km</v>
      </c>
      <c r="H26" s="33">
        <f t="shared" si="1"/>
        <v>0.006203703703703708</v>
      </c>
      <c r="I26" s="33">
        <f>F26-INDEX($F$4:$F$1110,MATCH(D26,$D$4:$D$1110,0))</f>
        <v>0.005000000000000001</v>
      </c>
    </row>
    <row r="27" spans="1:9" s="14" customFormat="1" ht="15" customHeight="1">
      <c r="A27" s="27">
        <v>24</v>
      </c>
      <c r="B27" s="28" t="s">
        <v>111</v>
      </c>
      <c r="C27" s="28" t="s">
        <v>112</v>
      </c>
      <c r="D27" s="29" t="s">
        <v>36</v>
      </c>
      <c r="E27" s="28" t="s">
        <v>74</v>
      </c>
      <c r="F27" s="31" t="s">
        <v>113</v>
      </c>
      <c r="G27" s="32" t="str">
        <f t="shared" si="0"/>
        <v>4.48/km</v>
      </c>
      <c r="H27" s="33">
        <f t="shared" si="1"/>
        <v>0.007893518518518518</v>
      </c>
      <c r="I27" s="33">
        <f>F27-INDEX($F$4:$F$1110,MATCH(D27,$D$4:$D$1110,0))</f>
        <v>0.007893518518518518</v>
      </c>
    </row>
    <row r="28" spans="1:9" s="12" customFormat="1" ht="15" customHeight="1">
      <c r="A28" s="27">
        <v>25</v>
      </c>
      <c r="B28" s="28" t="s">
        <v>114</v>
      </c>
      <c r="C28" s="28" t="s">
        <v>115</v>
      </c>
      <c r="D28" s="28" t="s">
        <v>116</v>
      </c>
      <c r="E28" s="30" t="s">
        <v>45</v>
      </c>
      <c r="F28" s="31" t="s">
        <v>117</v>
      </c>
      <c r="G28" s="32" t="str">
        <f t="shared" si="0"/>
        <v>4.58/km</v>
      </c>
      <c r="H28" s="33">
        <f t="shared" si="1"/>
        <v>0.009027777777777777</v>
      </c>
      <c r="I28" s="33">
        <f>F28-INDEX($F$4:$F$1110,MATCH(D28,$D$4:$D$1110,0))</f>
        <v>0</v>
      </c>
    </row>
    <row r="29" spans="1:9" s="12" customFormat="1" ht="15" customHeight="1">
      <c r="A29" s="27">
        <v>26</v>
      </c>
      <c r="B29" s="28" t="s">
        <v>118</v>
      </c>
      <c r="C29" s="28" t="s">
        <v>22</v>
      </c>
      <c r="D29" s="28" t="s">
        <v>48</v>
      </c>
      <c r="E29" s="30" t="s">
        <v>119</v>
      </c>
      <c r="F29" s="31" t="s">
        <v>120</v>
      </c>
      <c r="G29" s="32" t="str">
        <f t="shared" si="0"/>
        <v>5.00/km</v>
      </c>
      <c r="H29" s="33">
        <f t="shared" si="1"/>
        <v>0.009305555555555556</v>
      </c>
      <c r="I29" s="33">
        <f>F29-INDEX($F$4:$F$1110,MATCH(D29,$D$4:$D$1110,0))</f>
        <v>0.008611111111111111</v>
      </c>
    </row>
    <row r="30" spans="1:9" s="12" customFormat="1" ht="15" customHeight="1">
      <c r="A30" s="27">
        <v>27</v>
      </c>
      <c r="B30" s="30" t="s">
        <v>121</v>
      </c>
      <c r="C30" s="30" t="s">
        <v>122</v>
      </c>
      <c r="D30" s="28" t="s">
        <v>101</v>
      </c>
      <c r="E30" s="28" t="s">
        <v>123</v>
      </c>
      <c r="F30" s="31" t="s">
        <v>124</v>
      </c>
      <c r="G30" s="32" t="str">
        <f t="shared" si="0"/>
        <v>5.02/km</v>
      </c>
      <c r="H30" s="33">
        <f t="shared" si="1"/>
        <v>0.00945601851851852</v>
      </c>
      <c r="I30" s="33">
        <f>F30-INDEX($F$4:$F$1110,MATCH(D30,$D$4:$D$1110,0))</f>
        <v>0.0035300925925925916</v>
      </c>
    </row>
    <row r="31" spans="1:9" s="12" customFormat="1" ht="15" customHeight="1">
      <c r="A31" s="27">
        <v>28</v>
      </c>
      <c r="B31" s="28" t="s">
        <v>125</v>
      </c>
      <c r="C31" s="28" t="s">
        <v>126</v>
      </c>
      <c r="D31" s="28" t="s">
        <v>127</v>
      </c>
      <c r="E31" s="31" t="s">
        <v>128</v>
      </c>
      <c r="F31" s="31" t="s">
        <v>129</v>
      </c>
      <c r="G31" s="32" t="str">
        <f t="shared" si="0"/>
        <v>5.02/km</v>
      </c>
      <c r="H31" s="33">
        <f t="shared" si="1"/>
        <v>0.009537037037037035</v>
      </c>
      <c r="I31" s="33">
        <f>F31-INDEX($F$4:$F$1110,MATCH(D31,$D$4:$D$1110,0))</f>
        <v>0</v>
      </c>
    </row>
    <row r="32" spans="1:9" s="12" customFormat="1" ht="15" customHeight="1">
      <c r="A32" s="27">
        <v>29</v>
      </c>
      <c r="B32" s="28" t="s">
        <v>130</v>
      </c>
      <c r="C32" s="28" t="s">
        <v>131</v>
      </c>
      <c r="D32" s="28" t="s">
        <v>68</v>
      </c>
      <c r="E32" s="30" t="s">
        <v>84</v>
      </c>
      <c r="F32" s="31" t="s">
        <v>132</v>
      </c>
      <c r="G32" s="32" t="str">
        <f t="shared" si="0"/>
        <v>5.04/km</v>
      </c>
      <c r="H32" s="33">
        <f aca="true" t="shared" si="2" ref="H32:H49">F32-$F$4</f>
        <v>0.009745370370370373</v>
      </c>
      <c r="I32" s="33">
        <f>F32-INDEX($F$4:$F$1110,MATCH(D32,$D$4:$D$1110,0))</f>
        <v>0.006284722222222226</v>
      </c>
    </row>
    <row r="33" spans="1:9" s="12" customFormat="1" ht="15" customHeight="1">
      <c r="A33" s="27">
        <v>30</v>
      </c>
      <c r="B33" s="36" t="s">
        <v>133</v>
      </c>
      <c r="C33" s="36" t="s">
        <v>134</v>
      </c>
      <c r="D33" s="36" t="s">
        <v>88</v>
      </c>
      <c r="E33" s="36" t="s">
        <v>81</v>
      </c>
      <c r="F33" s="31" t="s">
        <v>135</v>
      </c>
      <c r="G33" s="32" t="str">
        <f t="shared" si="0"/>
        <v>5.07/km</v>
      </c>
      <c r="H33" s="33">
        <f t="shared" si="2"/>
        <v>0.010069444444444447</v>
      </c>
      <c r="I33" s="33">
        <f>F33-INDEX($F$4:$F$1110,MATCH(D33,$D$4:$D$1110,0))</f>
        <v>0.00541666666666667</v>
      </c>
    </row>
    <row r="34" spans="1:9" s="12" customFormat="1" ht="15" customHeight="1">
      <c r="A34" s="27">
        <v>31</v>
      </c>
      <c r="B34" s="28" t="s">
        <v>136</v>
      </c>
      <c r="C34" s="28" t="s">
        <v>137</v>
      </c>
      <c r="D34" s="28" t="s">
        <v>138</v>
      </c>
      <c r="E34" s="30" t="s">
        <v>139</v>
      </c>
      <c r="F34" s="31" t="s">
        <v>140</v>
      </c>
      <c r="G34" s="32" t="str">
        <f t="shared" si="0"/>
        <v>5.07/km</v>
      </c>
      <c r="H34" s="33">
        <f t="shared" si="2"/>
        <v>0.010081018518518513</v>
      </c>
      <c r="I34" s="33">
        <f>F34-INDEX($F$4:$F$1110,MATCH(D34,$D$4:$D$1110,0))</f>
        <v>0</v>
      </c>
    </row>
    <row r="35" spans="1:9" s="12" customFormat="1" ht="15" customHeight="1">
      <c r="A35" s="27">
        <v>32</v>
      </c>
      <c r="B35" s="28" t="s">
        <v>141</v>
      </c>
      <c r="C35" s="30" t="s">
        <v>15</v>
      </c>
      <c r="D35" s="29" t="s">
        <v>52</v>
      </c>
      <c r="E35" s="30" t="s">
        <v>128</v>
      </c>
      <c r="F35" s="31" t="s">
        <v>142</v>
      </c>
      <c r="G35" s="32" t="str">
        <f t="shared" si="0"/>
        <v>5.09/km</v>
      </c>
      <c r="H35" s="33">
        <f t="shared" si="2"/>
        <v>0.010266203703703704</v>
      </c>
      <c r="I35" s="33">
        <f>F35-INDEX($F$4:$F$1110,MATCH(D35,$D$4:$D$1110,0))</f>
        <v>0.009062499999999998</v>
      </c>
    </row>
    <row r="36" spans="1:9" s="12" customFormat="1" ht="15" customHeight="1">
      <c r="A36" s="27">
        <v>33</v>
      </c>
      <c r="B36" s="36" t="s">
        <v>143</v>
      </c>
      <c r="C36" s="36" t="s">
        <v>144</v>
      </c>
      <c r="D36" s="36" t="s">
        <v>127</v>
      </c>
      <c r="E36" s="34" t="s">
        <v>145</v>
      </c>
      <c r="F36" s="31" t="s">
        <v>146</v>
      </c>
      <c r="G36" s="32" t="str">
        <f t="shared" si="0"/>
        <v>5.12/km</v>
      </c>
      <c r="H36" s="33">
        <f t="shared" si="2"/>
        <v>0.010648148148148153</v>
      </c>
      <c r="I36" s="33">
        <f>F36-INDEX($F$4:$F$1110,MATCH(D36,$D$4:$D$1110,0))</f>
        <v>0.0011111111111111183</v>
      </c>
    </row>
    <row r="37" spans="1:9" s="12" customFormat="1" ht="15" customHeight="1">
      <c r="A37" s="27">
        <v>34</v>
      </c>
      <c r="B37" s="28" t="s">
        <v>147</v>
      </c>
      <c r="C37" s="28" t="s">
        <v>29</v>
      </c>
      <c r="D37" s="28" t="s">
        <v>138</v>
      </c>
      <c r="E37" s="30" t="s">
        <v>45</v>
      </c>
      <c r="F37" s="31" t="s">
        <v>148</v>
      </c>
      <c r="G37" s="32" t="str">
        <f t="shared" si="0"/>
        <v>5.12/km</v>
      </c>
      <c r="H37" s="33">
        <f t="shared" si="2"/>
        <v>0.0106712962962963</v>
      </c>
      <c r="I37" s="33">
        <f>F37-INDEX($F$4:$F$1110,MATCH(D37,$D$4:$D$1110,0))</f>
        <v>0.0005902777777777868</v>
      </c>
    </row>
    <row r="38" spans="1:9" s="12" customFormat="1" ht="15" customHeight="1">
      <c r="A38" s="27">
        <v>35</v>
      </c>
      <c r="B38" s="30" t="s">
        <v>149</v>
      </c>
      <c r="C38" s="30" t="s">
        <v>150</v>
      </c>
      <c r="D38" s="30" t="s">
        <v>88</v>
      </c>
      <c r="E38" s="30" t="s">
        <v>128</v>
      </c>
      <c r="F38" s="31" t="s">
        <v>151</v>
      </c>
      <c r="G38" s="32" t="str">
        <f t="shared" si="0"/>
        <v>5.15/km</v>
      </c>
      <c r="H38" s="33">
        <f t="shared" si="2"/>
        <v>0.011018518518518521</v>
      </c>
      <c r="I38" s="33">
        <f>F38-INDEX($F$4:$F$1110,MATCH(D38,$D$4:$D$1110,0))</f>
        <v>0.006365740740740745</v>
      </c>
    </row>
    <row r="39" spans="1:9" s="12" customFormat="1" ht="15" customHeight="1">
      <c r="A39" s="27">
        <v>36</v>
      </c>
      <c r="B39" s="28" t="s">
        <v>152</v>
      </c>
      <c r="C39" s="28" t="s">
        <v>153</v>
      </c>
      <c r="D39" s="28" t="s">
        <v>116</v>
      </c>
      <c r="E39" s="30" t="s">
        <v>45</v>
      </c>
      <c r="F39" s="31" t="s">
        <v>154</v>
      </c>
      <c r="G39" s="32" t="str">
        <f t="shared" si="0"/>
        <v>5.15/km</v>
      </c>
      <c r="H39" s="33">
        <f t="shared" si="2"/>
        <v>0.011041666666666668</v>
      </c>
      <c r="I39" s="33">
        <f>F39-INDEX($F$4:$F$1110,MATCH(D39,$D$4:$D$1110,0))</f>
        <v>0.0020138888888888914</v>
      </c>
    </row>
    <row r="40" spans="1:9" s="12" customFormat="1" ht="15" customHeight="1">
      <c r="A40" s="27">
        <v>37</v>
      </c>
      <c r="B40" s="28" t="s">
        <v>155</v>
      </c>
      <c r="C40" s="28" t="s">
        <v>156</v>
      </c>
      <c r="D40" s="28" t="s">
        <v>101</v>
      </c>
      <c r="E40" s="28" t="s">
        <v>157</v>
      </c>
      <c r="F40" s="31" t="s">
        <v>158</v>
      </c>
      <c r="G40" s="32" t="str">
        <f t="shared" si="0"/>
        <v>5.17/km</v>
      </c>
      <c r="H40" s="33">
        <f t="shared" si="2"/>
        <v>0.011192129629629632</v>
      </c>
      <c r="I40" s="33">
        <f>F40-INDEX($F$4:$F$1110,MATCH(D40,$D$4:$D$1110,0))</f>
        <v>0.0052662037037037035</v>
      </c>
    </row>
    <row r="41" spans="1:9" s="12" customFormat="1" ht="15" customHeight="1">
      <c r="A41" s="27">
        <v>38</v>
      </c>
      <c r="B41" s="28" t="s">
        <v>159</v>
      </c>
      <c r="C41" s="28" t="s">
        <v>160</v>
      </c>
      <c r="D41" s="28" t="s">
        <v>138</v>
      </c>
      <c r="E41" s="30" t="s">
        <v>49</v>
      </c>
      <c r="F41" s="31" t="s">
        <v>161</v>
      </c>
      <c r="G41" s="32" t="str">
        <f t="shared" si="0"/>
        <v>5.18/km</v>
      </c>
      <c r="H41" s="33">
        <f t="shared" si="2"/>
        <v>0.011342592592592595</v>
      </c>
      <c r="I41" s="33">
        <f>F41-INDEX($F$4:$F$1110,MATCH(D41,$D$4:$D$1110,0))</f>
        <v>0.0012615740740740816</v>
      </c>
    </row>
    <row r="42" spans="1:9" s="12" customFormat="1" ht="15" customHeight="1">
      <c r="A42" s="27">
        <v>39</v>
      </c>
      <c r="B42" s="28" t="s">
        <v>162</v>
      </c>
      <c r="C42" s="28" t="s">
        <v>163</v>
      </c>
      <c r="D42" s="28" t="s">
        <v>59</v>
      </c>
      <c r="E42" s="28" t="s">
        <v>164</v>
      </c>
      <c r="F42" s="31" t="s">
        <v>165</v>
      </c>
      <c r="G42" s="32" t="str">
        <f t="shared" si="0"/>
        <v>5.29/km</v>
      </c>
      <c r="H42" s="33">
        <f t="shared" si="2"/>
        <v>0.012673611111111111</v>
      </c>
      <c r="I42" s="33">
        <f>F42-INDEX($F$4:$F$1110,MATCH(D42,$D$4:$D$1110,0))</f>
        <v>0.009664351851851851</v>
      </c>
    </row>
    <row r="43" spans="1:9" s="12" customFormat="1" ht="15" customHeight="1">
      <c r="A43" s="27">
        <v>40</v>
      </c>
      <c r="B43" s="30" t="s">
        <v>166</v>
      </c>
      <c r="C43" s="30" t="s">
        <v>19</v>
      </c>
      <c r="D43" s="28" t="s">
        <v>138</v>
      </c>
      <c r="E43" s="28" t="s">
        <v>89</v>
      </c>
      <c r="F43" s="31" t="s">
        <v>167</v>
      </c>
      <c r="G43" s="32" t="str">
        <f t="shared" si="0"/>
        <v>5.29/km</v>
      </c>
      <c r="H43" s="33">
        <f t="shared" si="2"/>
        <v>0.012685185185185185</v>
      </c>
      <c r="I43" s="33">
        <f>F43-INDEX($F$4:$F$1110,MATCH(D43,$D$4:$D$1110,0))</f>
        <v>0.0026041666666666713</v>
      </c>
    </row>
    <row r="44" spans="1:9" s="12" customFormat="1" ht="15" customHeight="1">
      <c r="A44" s="27">
        <v>41</v>
      </c>
      <c r="B44" s="30" t="s">
        <v>168</v>
      </c>
      <c r="C44" s="30" t="s">
        <v>28</v>
      </c>
      <c r="D44" s="28" t="s">
        <v>101</v>
      </c>
      <c r="E44" s="28" t="s">
        <v>89</v>
      </c>
      <c r="F44" s="31" t="s">
        <v>169</v>
      </c>
      <c r="G44" s="32" t="str">
        <f t="shared" si="0"/>
        <v>5.47/km</v>
      </c>
      <c r="H44" s="33">
        <f t="shared" si="2"/>
        <v>0.01471064814814815</v>
      </c>
      <c r="I44" s="33">
        <f>F44-INDEX($F$4:$F$1110,MATCH(D44,$D$4:$D$1110,0))</f>
        <v>0.008784722222222222</v>
      </c>
    </row>
    <row r="45" spans="1:9" s="12" customFormat="1" ht="15" customHeight="1">
      <c r="A45" s="27">
        <v>42</v>
      </c>
      <c r="B45" s="28" t="s">
        <v>170</v>
      </c>
      <c r="C45" s="28" t="s">
        <v>171</v>
      </c>
      <c r="D45" s="28" t="s">
        <v>36</v>
      </c>
      <c r="E45" s="30" t="s">
        <v>45</v>
      </c>
      <c r="F45" s="31" t="s">
        <v>172</v>
      </c>
      <c r="G45" s="32" t="str">
        <f t="shared" si="0"/>
        <v>6.06/km</v>
      </c>
      <c r="H45" s="33">
        <f t="shared" si="2"/>
        <v>0.016921296296296292</v>
      </c>
      <c r="I45" s="33">
        <f>F45-INDEX($F$4:$F$1110,MATCH(D45,$D$4:$D$1110,0))</f>
        <v>0.016921296296296292</v>
      </c>
    </row>
    <row r="46" spans="1:9" s="12" customFormat="1" ht="15" customHeight="1">
      <c r="A46" s="27">
        <v>43</v>
      </c>
      <c r="B46" s="28" t="s">
        <v>173</v>
      </c>
      <c r="C46" s="28" t="s">
        <v>174</v>
      </c>
      <c r="D46" s="28" t="s">
        <v>68</v>
      </c>
      <c r="E46" s="28" t="s">
        <v>49</v>
      </c>
      <c r="F46" s="31" t="s">
        <v>175</v>
      </c>
      <c r="G46" s="32" t="str">
        <f t="shared" si="0"/>
        <v>6.17/km</v>
      </c>
      <c r="H46" s="33">
        <f t="shared" si="2"/>
        <v>0.018194444444444447</v>
      </c>
      <c r="I46" s="33">
        <f>F46-INDEX($F$4:$F$1110,MATCH(D46,$D$4:$D$1110,0))</f>
        <v>0.0147337962962963</v>
      </c>
    </row>
    <row r="47" spans="1:9" s="12" customFormat="1" ht="15" customHeight="1">
      <c r="A47" s="27">
        <v>44</v>
      </c>
      <c r="B47" s="30" t="s">
        <v>176</v>
      </c>
      <c r="C47" s="30" t="s">
        <v>20</v>
      </c>
      <c r="D47" s="30" t="s">
        <v>48</v>
      </c>
      <c r="E47" s="30" t="s">
        <v>84</v>
      </c>
      <c r="F47" s="31" t="s">
        <v>177</v>
      </c>
      <c r="G47" s="32" t="str">
        <f t="shared" si="0"/>
        <v>8.38/km</v>
      </c>
      <c r="H47" s="33">
        <f t="shared" si="2"/>
        <v>0.03454861111111111</v>
      </c>
      <c r="I47" s="33">
        <f>F47-INDEX($F$4:$F$1110,MATCH(D47,$D$4:$D$1110,0))</f>
        <v>0.033854166666666664</v>
      </c>
    </row>
    <row r="48" spans="1:9" s="12" customFormat="1" ht="15" customHeight="1">
      <c r="A48" s="27">
        <v>45</v>
      </c>
      <c r="B48" s="30" t="s">
        <v>178</v>
      </c>
      <c r="C48" s="30" t="s">
        <v>179</v>
      </c>
      <c r="D48" s="30" t="s">
        <v>88</v>
      </c>
      <c r="E48" s="30" t="s">
        <v>84</v>
      </c>
      <c r="F48" s="31" t="s">
        <v>180</v>
      </c>
      <c r="G48" s="32" t="str">
        <f t="shared" si="0"/>
        <v>8.39/km</v>
      </c>
      <c r="H48" s="33">
        <f t="shared" si="2"/>
        <v>0.03459490740740741</v>
      </c>
      <c r="I48" s="33">
        <f>F48-INDEX($F$4:$F$1110,MATCH(D48,$D$4:$D$1110,0))</f>
        <v>0.029942129629629635</v>
      </c>
    </row>
    <row r="49" spans="1:9" s="12" customFormat="1" ht="15" customHeight="1">
      <c r="A49" s="37">
        <v>46</v>
      </c>
      <c r="B49" s="38" t="s">
        <v>181</v>
      </c>
      <c r="C49" s="38" t="s">
        <v>182</v>
      </c>
      <c r="D49" s="39" t="s">
        <v>183</v>
      </c>
      <c r="E49" s="38" t="s">
        <v>45</v>
      </c>
      <c r="F49" s="40" t="s">
        <v>184</v>
      </c>
      <c r="G49" s="41" t="str">
        <f t="shared" si="0"/>
        <v>8.39/km</v>
      </c>
      <c r="H49" s="42">
        <f t="shared" si="2"/>
        <v>0.03465277777777778</v>
      </c>
      <c r="I49" s="42">
        <f>F49-INDEX($F$4:$F$1110,MATCH(D49,$D$4:$D$1110,0))</f>
        <v>0</v>
      </c>
    </row>
    <row r="50" spans="1:9" ht="15" customHeight="1">
      <c r="A50"/>
      <c r="D50"/>
      <c r="E50"/>
      <c r="G50"/>
      <c r="H50"/>
      <c r="I50"/>
    </row>
    <row r="51" spans="1:9" ht="15" customHeight="1">
      <c r="A51"/>
      <c r="D51"/>
      <c r="E51"/>
      <c r="G51"/>
      <c r="H51"/>
      <c r="I51"/>
    </row>
    <row r="52" spans="1:9" ht="23.25">
      <c r="A52" s="17" t="s">
        <v>185</v>
      </c>
      <c r="B52" s="17"/>
      <c r="C52" s="17"/>
      <c r="D52" s="17"/>
      <c r="E52" s="17"/>
      <c r="F52" s="17"/>
      <c r="G52" s="17"/>
      <c r="H52" s="17"/>
      <c r="I52" s="17"/>
    </row>
    <row r="53" spans="1:9" ht="18">
      <c r="A53" s="18" t="s">
        <v>33</v>
      </c>
      <c r="B53" s="18"/>
      <c r="C53" s="18"/>
      <c r="D53" s="18"/>
      <c r="E53" s="18"/>
      <c r="F53" s="18"/>
      <c r="G53" s="18"/>
      <c r="H53" s="3" t="s">
        <v>0</v>
      </c>
      <c r="I53" s="4">
        <v>4</v>
      </c>
    </row>
    <row r="54" spans="1:9" ht="15" customHeight="1">
      <c r="A54" s="57">
        <v>1</v>
      </c>
      <c r="B54" s="58" t="s">
        <v>186</v>
      </c>
      <c r="C54" s="58" t="s">
        <v>187</v>
      </c>
      <c r="D54" s="57"/>
      <c r="E54" s="58" t="s">
        <v>225</v>
      </c>
      <c r="F54" s="25"/>
      <c r="G54" s="57"/>
      <c r="H54" s="57"/>
      <c r="I54" s="57"/>
    </row>
    <row r="55" spans="1:9" ht="15" customHeight="1">
      <c r="A55" s="59">
        <v>2</v>
      </c>
      <c r="B55" s="28" t="s">
        <v>188</v>
      </c>
      <c r="C55" s="28" t="s">
        <v>14</v>
      </c>
      <c r="D55" s="59"/>
      <c r="E55" s="28" t="s">
        <v>225</v>
      </c>
      <c r="F55" s="32"/>
      <c r="G55" s="59"/>
      <c r="H55" s="59"/>
      <c r="I55" s="59"/>
    </row>
    <row r="56" spans="1:9" ht="15" customHeight="1">
      <c r="A56" s="59">
        <v>3</v>
      </c>
      <c r="B56" s="30" t="s">
        <v>189</v>
      </c>
      <c r="C56" s="30" t="s">
        <v>190</v>
      </c>
      <c r="D56" s="59"/>
      <c r="E56" s="30" t="s">
        <v>84</v>
      </c>
      <c r="F56" s="32"/>
      <c r="G56" s="59"/>
      <c r="H56" s="59"/>
      <c r="I56" s="59"/>
    </row>
    <row r="57" spans="1:9" ht="15" customHeight="1">
      <c r="A57" s="59">
        <v>4</v>
      </c>
      <c r="B57" s="28" t="s">
        <v>191</v>
      </c>
      <c r="C57" s="30" t="s">
        <v>192</v>
      </c>
      <c r="D57" s="59"/>
      <c r="E57" s="30" t="s">
        <v>226</v>
      </c>
      <c r="F57" s="32"/>
      <c r="G57" s="59"/>
      <c r="H57" s="59"/>
      <c r="I57" s="59"/>
    </row>
    <row r="58" spans="1:9" ht="15" customHeight="1">
      <c r="A58" s="59">
        <v>5</v>
      </c>
      <c r="B58" s="30" t="s">
        <v>193</v>
      </c>
      <c r="C58" s="30" t="s">
        <v>194</v>
      </c>
      <c r="D58" s="59"/>
      <c r="E58" s="30" t="s">
        <v>226</v>
      </c>
      <c r="F58" s="32"/>
      <c r="G58" s="59"/>
      <c r="H58" s="59"/>
      <c r="I58" s="59"/>
    </row>
    <row r="59" spans="1:9" ht="15" customHeight="1">
      <c r="A59" s="59">
        <v>6</v>
      </c>
      <c r="B59" s="30" t="s">
        <v>191</v>
      </c>
      <c r="C59" s="30" t="s">
        <v>195</v>
      </c>
      <c r="D59" s="59"/>
      <c r="E59" s="30" t="s">
        <v>226</v>
      </c>
      <c r="F59" s="32"/>
      <c r="G59" s="59"/>
      <c r="H59" s="59"/>
      <c r="I59" s="59"/>
    </row>
    <row r="60" spans="1:9" ht="15" customHeight="1">
      <c r="A60" s="59">
        <v>7</v>
      </c>
      <c r="B60" s="30" t="s">
        <v>196</v>
      </c>
      <c r="C60" s="30" t="s">
        <v>197</v>
      </c>
      <c r="D60" s="59"/>
      <c r="E60" s="30" t="s">
        <v>226</v>
      </c>
      <c r="F60" s="32"/>
      <c r="G60" s="59"/>
      <c r="H60" s="59"/>
      <c r="I60" s="59"/>
    </row>
    <row r="61" spans="1:9" ht="15" customHeight="1">
      <c r="A61" s="59">
        <v>8</v>
      </c>
      <c r="B61" s="30" t="s">
        <v>198</v>
      </c>
      <c r="C61" s="30" t="s">
        <v>199</v>
      </c>
      <c r="D61" s="59"/>
      <c r="E61" s="30" t="s">
        <v>226</v>
      </c>
      <c r="F61" s="32"/>
      <c r="G61" s="59"/>
      <c r="H61" s="59"/>
      <c r="I61" s="59"/>
    </row>
    <row r="62" spans="1:9" ht="15" customHeight="1">
      <c r="A62" s="59">
        <v>9</v>
      </c>
      <c r="B62" s="30" t="s">
        <v>200</v>
      </c>
      <c r="C62" s="30" t="s">
        <v>201</v>
      </c>
      <c r="D62" s="59"/>
      <c r="E62" s="30" t="s">
        <v>226</v>
      </c>
      <c r="F62" s="32"/>
      <c r="G62" s="59"/>
      <c r="H62" s="59"/>
      <c r="I62" s="59"/>
    </row>
    <row r="63" spans="1:9" ht="15" customHeight="1">
      <c r="A63" s="59">
        <v>10</v>
      </c>
      <c r="B63" s="30" t="s">
        <v>202</v>
      </c>
      <c r="C63" s="30" t="s">
        <v>203</v>
      </c>
      <c r="D63" s="59"/>
      <c r="E63" s="30" t="s">
        <v>226</v>
      </c>
      <c r="F63" s="32"/>
      <c r="G63" s="59"/>
      <c r="H63" s="59"/>
      <c r="I63" s="59"/>
    </row>
    <row r="64" spans="1:9" ht="15" customHeight="1">
      <c r="A64" s="59">
        <v>11</v>
      </c>
      <c r="B64" s="30" t="s">
        <v>204</v>
      </c>
      <c r="C64" s="30" t="s">
        <v>205</v>
      </c>
      <c r="D64" s="59"/>
      <c r="E64" s="30" t="s">
        <v>226</v>
      </c>
      <c r="F64" s="32"/>
      <c r="G64" s="59"/>
      <c r="H64" s="59"/>
      <c r="I64" s="59"/>
    </row>
    <row r="65" spans="1:9" ht="15" customHeight="1">
      <c r="A65" s="59">
        <v>12</v>
      </c>
      <c r="B65" s="30" t="s">
        <v>206</v>
      </c>
      <c r="C65" s="30" t="s">
        <v>207</v>
      </c>
      <c r="D65" s="59"/>
      <c r="E65" s="30" t="s">
        <v>226</v>
      </c>
      <c r="F65" s="32"/>
      <c r="G65" s="59"/>
      <c r="H65" s="59"/>
      <c r="I65" s="59"/>
    </row>
    <row r="66" spans="1:9" ht="15" customHeight="1">
      <c r="A66" s="59">
        <v>13</v>
      </c>
      <c r="B66" s="30" t="s">
        <v>208</v>
      </c>
      <c r="C66" s="30" t="s">
        <v>209</v>
      </c>
      <c r="D66" s="59"/>
      <c r="E66" s="30" t="s">
        <v>226</v>
      </c>
      <c r="F66" s="32"/>
      <c r="G66" s="59"/>
      <c r="H66" s="59"/>
      <c r="I66" s="59"/>
    </row>
    <row r="67" spans="1:9" ht="15" customHeight="1">
      <c r="A67" s="59">
        <v>14</v>
      </c>
      <c r="B67" s="30" t="s">
        <v>210</v>
      </c>
      <c r="C67" s="30" t="s">
        <v>211</v>
      </c>
      <c r="D67" s="59"/>
      <c r="E67" s="30" t="s">
        <v>226</v>
      </c>
      <c r="F67" s="32"/>
      <c r="G67" s="59"/>
      <c r="H67" s="59"/>
      <c r="I67" s="59"/>
    </row>
    <row r="68" spans="1:9" ht="15" customHeight="1">
      <c r="A68" s="59">
        <v>15</v>
      </c>
      <c r="B68" s="30" t="s">
        <v>212</v>
      </c>
      <c r="C68" s="30" t="s">
        <v>213</v>
      </c>
      <c r="D68" s="59"/>
      <c r="E68" s="30" t="s">
        <v>226</v>
      </c>
      <c r="F68" s="32"/>
      <c r="G68" s="59"/>
      <c r="H68" s="59"/>
      <c r="I68" s="59"/>
    </row>
    <row r="69" spans="1:9" ht="15" customHeight="1">
      <c r="A69" s="59">
        <v>16</v>
      </c>
      <c r="B69" s="30" t="s">
        <v>214</v>
      </c>
      <c r="C69" s="30" t="s">
        <v>24</v>
      </c>
      <c r="D69" s="59"/>
      <c r="E69" s="30" t="s">
        <v>226</v>
      </c>
      <c r="F69" s="32"/>
      <c r="G69" s="59"/>
      <c r="H69" s="59"/>
      <c r="I69" s="59"/>
    </row>
    <row r="70" spans="1:9" ht="15" customHeight="1">
      <c r="A70" s="59">
        <v>17</v>
      </c>
      <c r="B70" s="30" t="s">
        <v>210</v>
      </c>
      <c r="C70" s="30" t="s">
        <v>215</v>
      </c>
      <c r="D70" s="59"/>
      <c r="E70" s="30" t="s">
        <v>226</v>
      </c>
      <c r="F70" s="32"/>
      <c r="G70" s="59"/>
      <c r="H70" s="59"/>
      <c r="I70" s="59"/>
    </row>
    <row r="71" spans="1:9" ht="15" customHeight="1">
      <c r="A71" s="59">
        <v>18</v>
      </c>
      <c r="B71" s="30" t="s">
        <v>216</v>
      </c>
      <c r="C71" s="30" t="s">
        <v>217</v>
      </c>
      <c r="D71" s="59"/>
      <c r="E71" s="30" t="s">
        <v>226</v>
      </c>
      <c r="F71" s="32"/>
      <c r="G71" s="59"/>
      <c r="H71" s="59"/>
      <c r="I71" s="59"/>
    </row>
    <row r="72" spans="1:9" ht="15" customHeight="1">
      <c r="A72" s="59">
        <v>19</v>
      </c>
      <c r="B72" s="30" t="s">
        <v>218</v>
      </c>
      <c r="C72" s="30" t="s">
        <v>219</v>
      </c>
      <c r="D72" s="59"/>
      <c r="E72" s="30" t="s">
        <v>226</v>
      </c>
      <c r="F72" s="32"/>
      <c r="G72" s="59"/>
      <c r="H72" s="59"/>
      <c r="I72" s="59"/>
    </row>
    <row r="73" spans="1:9" ht="15" customHeight="1">
      <c r="A73" s="59">
        <v>20</v>
      </c>
      <c r="B73" s="30" t="s">
        <v>220</v>
      </c>
      <c r="C73" s="30" t="s">
        <v>221</v>
      </c>
      <c r="D73" s="59"/>
      <c r="E73" s="30" t="s">
        <v>227</v>
      </c>
      <c r="F73" s="32"/>
      <c r="G73" s="59"/>
      <c r="H73" s="59"/>
      <c r="I73" s="59"/>
    </row>
    <row r="74" spans="1:9" ht="15" customHeight="1">
      <c r="A74" s="59">
        <v>21</v>
      </c>
      <c r="B74" s="30" t="s">
        <v>222</v>
      </c>
      <c r="C74" s="30" t="s">
        <v>26</v>
      </c>
      <c r="D74" s="59"/>
      <c r="E74" s="30" t="s">
        <v>227</v>
      </c>
      <c r="F74" s="32"/>
      <c r="G74" s="59"/>
      <c r="H74" s="59"/>
      <c r="I74" s="59"/>
    </row>
    <row r="75" spans="1:9" ht="15" customHeight="1">
      <c r="A75" s="59">
        <v>22</v>
      </c>
      <c r="B75" s="30" t="s">
        <v>223</v>
      </c>
      <c r="C75" s="30" t="s">
        <v>17</v>
      </c>
      <c r="D75" s="59"/>
      <c r="E75" s="30" t="s">
        <v>227</v>
      </c>
      <c r="F75" s="32"/>
      <c r="G75" s="59"/>
      <c r="H75" s="59"/>
      <c r="I75" s="59"/>
    </row>
    <row r="76" spans="1:9" ht="15" customHeight="1">
      <c r="A76" s="59">
        <v>23</v>
      </c>
      <c r="B76" s="30" t="s">
        <v>224</v>
      </c>
      <c r="C76" s="30" t="s">
        <v>13</v>
      </c>
      <c r="D76" s="59"/>
      <c r="E76" s="30" t="s">
        <v>227</v>
      </c>
      <c r="F76" s="32"/>
      <c r="G76" s="59"/>
      <c r="H76" s="59"/>
      <c r="I76" s="59"/>
    </row>
    <row r="77" spans="1:9" ht="15" customHeight="1">
      <c r="A77" s="60">
        <v>24</v>
      </c>
      <c r="B77" s="61" t="s">
        <v>16</v>
      </c>
      <c r="C77" s="61" t="s">
        <v>17</v>
      </c>
      <c r="D77" s="60"/>
      <c r="E77" s="61" t="s">
        <v>227</v>
      </c>
      <c r="F77" s="41"/>
      <c r="G77" s="60"/>
      <c r="H77" s="60"/>
      <c r="I77" s="60"/>
    </row>
    <row r="78" spans="1:9" ht="15" customHeight="1">
      <c r="A78"/>
      <c r="D78"/>
      <c r="E78"/>
      <c r="G78"/>
      <c r="H78"/>
      <c r="I78"/>
    </row>
    <row r="79" spans="1:9" ht="15" customHeight="1">
      <c r="A79"/>
      <c r="D79"/>
      <c r="E79"/>
      <c r="G79"/>
      <c r="H79"/>
      <c r="I79"/>
    </row>
    <row r="80" spans="1:9" ht="15" customHeight="1">
      <c r="A80"/>
      <c r="D80"/>
      <c r="E80"/>
      <c r="G80"/>
      <c r="H80"/>
      <c r="I80"/>
    </row>
    <row r="81" spans="1:9" ht="15" customHeight="1">
      <c r="A81"/>
      <c r="D81"/>
      <c r="E81"/>
      <c r="G81"/>
      <c r="H81"/>
      <c r="I81"/>
    </row>
    <row r="82" spans="1:9" ht="15" customHeight="1">
      <c r="A82"/>
      <c r="D82"/>
      <c r="E82"/>
      <c r="G82"/>
      <c r="H82"/>
      <c r="I82"/>
    </row>
    <row r="83" spans="1:9" ht="15" customHeight="1">
      <c r="A83"/>
      <c r="D83"/>
      <c r="E83"/>
      <c r="G83"/>
      <c r="H83"/>
      <c r="I83"/>
    </row>
    <row r="84" spans="1:9" ht="15" customHeight="1">
      <c r="A84"/>
      <c r="D84"/>
      <c r="E84"/>
      <c r="G84"/>
      <c r="H84"/>
      <c r="I84"/>
    </row>
    <row r="85" spans="1:9" ht="15" customHeight="1">
      <c r="A85"/>
      <c r="D85"/>
      <c r="E85"/>
      <c r="G85"/>
      <c r="H85"/>
      <c r="I85"/>
    </row>
    <row r="86" spans="1:9" ht="15" customHeight="1">
      <c r="A86"/>
      <c r="D86"/>
      <c r="E86"/>
      <c r="G86"/>
      <c r="H86"/>
      <c r="I86"/>
    </row>
    <row r="87" spans="1:9" ht="15" customHeight="1">
      <c r="A87"/>
      <c r="D87"/>
      <c r="E87"/>
      <c r="G87"/>
      <c r="H87"/>
      <c r="I87"/>
    </row>
    <row r="88" spans="1:9" ht="15" customHeight="1">
      <c r="A88"/>
      <c r="D88"/>
      <c r="E88"/>
      <c r="G88"/>
      <c r="H88"/>
      <c r="I88"/>
    </row>
    <row r="89" spans="1:9" ht="15" customHeight="1">
      <c r="A89"/>
      <c r="D89"/>
      <c r="E89"/>
      <c r="G89"/>
      <c r="H89"/>
      <c r="I89"/>
    </row>
    <row r="90" spans="1:9" ht="15" customHeight="1">
      <c r="A90"/>
      <c r="D90"/>
      <c r="E90"/>
      <c r="G90"/>
      <c r="H90"/>
      <c r="I90"/>
    </row>
    <row r="91" spans="1:9" ht="15" customHeight="1">
      <c r="A91"/>
      <c r="D91"/>
      <c r="E91"/>
      <c r="G91"/>
      <c r="H91"/>
      <c r="I91"/>
    </row>
    <row r="92" spans="1:9" ht="15" customHeight="1">
      <c r="A92"/>
      <c r="D92"/>
      <c r="E92"/>
      <c r="G92"/>
      <c r="H92"/>
      <c r="I92"/>
    </row>
    <row r="93" spans="1:9" ht="15" customHeight="1">
      <c r="A93"/>
      <c r="D93"/>
      <c r="E93"/>
      <c r="G93"/>
      <c r="H93"/>
      <c r="I93"/>
    </row>
    <row r="94" spans="1:9" ht="15" customHeight="1">
      <c r="A94"/>
      <c r="D94"/>
      <c r="E94"/>
      <c r="G94"/>
      <c r="H94"/>
      <c r="I94"/>
    </row>
    <row r="95" spans="1:9" ht="15" customHeight="1">
      <c r="A95"/>
      <c r="D95"/>
      <c r="E95"/>
      <c r="G95"/>
      <c r="H95"/>
      <c r="I95"/>
    </row>
    <row r="96" spans="1:9" ht="15" customHeight="1">
      <c r="A96"/>
      <c r="D96"/>
      <c r="E96"/>
      <c r="G96"/>
      <c r="H96"/>
      <c r="I96"/>
    </row>
    <row r="97" spans="1:9" ht="15" customHeight="1">
      <c r="A97"/>
      <c r="D97"/>
      <c r="E97"/>
      <c r="G97"/>
      <c r="H97"/>
      <c r="I97"/>
    </row>
    <row r="98" spans="1:9" ht="15" customHeight="1">
      <c r="A98"/>
      <c r="D98"/>
      <c r="E98"/>
      <c r="G98"/>
      <c r="H98"/>
      <c r="I98"/>
    </row>
    <row r="99" spans="1:9" ht="15" customHeight="1">
      <c r="A99"/>
      <c r="D99"/>
      <c r="E99"/>
      <c r="G99"/>
      <c r="H99"/>
      <c r="I99"/>
    </row>
    <row r="100" spans="1:9" ht="15" customHeight="1">
      <c r="A100"/>
      <c r="D100"/>
      <c r="E100"/>
      <c r="G100"/>
      <c r="H100"/>
      <c r="I100"/>
    </row>
    <row r="101" spans="1:9" ht="15" customHeight="1">
      <c r="A101"/>
      <c r="D101"/>
      <c r="E101"/>
      <c r="G101"/>
      <c r="H101"/>
      <c r="I101"/>
    </row>
    <row r="102" spans="1:9" ht="15" customHeight="1">
      <c r="A102"/>
      <c r="D102"/>
      <c r="E102"/>
      <c r="G102"/>
      <c r="H102"/>
      <c r="I102"/>
    </row>
    <row r="103" spans="1:9" ht="15" customHeight="1">
      <c r="A103"/>
      <c r="D103"/>
      <c r="E103"/>
      <c r="G103"/>
      <c r="H103"/>
      <c r="I103"/>
    </row>
    <row r="104" spans="1:9" ht="15" customHeight="1">
      <c r="A104"/>
      <c r="D104"/>
      <c r="E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autoFilter ref="A3:I187"/>
  <mergeCells count="4">
    <mergeCell ref="A1:I1"/>
    <mergeCell ref="A2:G2"/>
    <mergeCell ref="A52:I52"/>
    <mergeCell ref="A53:G5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A11" sqref="A11:C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9" t="str">
        <f>Individuale!A1</f>
        <v>Trofeo Azienda Agricola Valle Santa</v>
      </c>
      <c r="B1" s="19"/>
      <c r="C1" s="19"/>
    </row>
    <row r="2" spans="1:3" ht="33" customHeight="1">
      <c r="A2" s="20" t="str">
        <f>Individuale!A2&amp;" km. "&amp;Individuale!I2</f>
        <v>Piana Reatina - Rieti (RI) Italia - Domenica 31/10/2010  km. 10</v>
      </c>
      <c r="B2" s="20"/>
      <c r="C2" s="20"/>
    </row>
    <row r="3" spans="1:3" ht="24.75" customHeight="1">
      <c r="A3" s="16" t="s">
        <v>1</v>
      </c>
      <c r="B3" s="9" t="s">
        <v>5</v>
      </c>
      <c r="C3" s="9" t="s">
        <v>30</v>
      </c>
    </row>
    <row r="4" spans="1:3" ht="15" customHeight="1">
      <c r="A4" s="11">
        <v>1</v>
      </c>
      <c r="B4" s="49" t="s">
        <v>45</v>
      </c>
      <c r="C4" s="50">
        <v>9</v>
      </c>
    </row>
    <row r="5" spans="1:3" ht="15" customHeight="1">
      <c r="A5" s="13">
        <v>2</v>
      </c>
      <c r="B5" s="51" t="s">
        <v>84</v>
      </c>
      <c r="C5" s="52">
        <v>5</v>
      </c>
    </row>
    <row r="6" spans="1:3" ht="15" customHeight="1">
      <c r="A6" s="13">
        <v>3</v>
      </c>
      <c r="B6" s="51" t="s">
        <v>89</v>
      </c>
      <c r="C6" s="52">
        <v>4</v>
      </c>
    </row>
    <row r="7" spans="1:3" ht="15" customHeight="1">
      <c r="A7" s="13">
        <v>4</v>
      </c>
      <c r="B7" s="51" t="s">
        <v>49</v>
      </c>
      <c r="C7" s="52">
        <v>3</v>
      </c>
    </row>
    <row r="8" spans="1:3" ht="15" customHeight="1">
      <c r="A8" s="13">
        <v>5</v>
      </c>
      <c r="B8" s="51" t="s">
        <v>128</v>
      </c>
      <c r="C8" s="52">
        <v>3</v>
      </c>
    </row>
    <row r="9" spans="1:3" ht="15" customHeight="1">
      <c r="A9" s="13">
        <v>6</v>
      </c>
      <c r="B9" s="51" t="s">
        <v>60</v>
      </c>
      <c r="C9" s="52">
        <v>3</v>
      </c>
    </row>
    <row r="10" spans="1:3" ht="15" customHeight="1">
      <c r="A10" s="13">
        <v>7</v>
      </c>
      <c r="B10" s="51" t="s">
        <v>81</v>
      </c>
      <c r="C10" s="52">
        <v>3</v>
      </c>
    </row>
    <row r="11" spans="1:3" ht="15" customHeight="1">
      <c r="A11" s="46">
        <v>8</v>
      </c>
      <c r="B11" s="55" t="s">
        <v>31</v>
      </c>
      <c r="C11" s="56">
        <v>2</v>
      </c>
    </row>
    <row r="12" spans="1:3" ht="15" customHeight="1">
      <c r="A12" s="13">
        <v>9</v>
      </c>
      <c r="B12" s="51" t="s">
        <v>74</v>
      </c>
      <c r="C12" s="52">
        <v>2</v>
      </c>
    </row>
    <row r="13" spans="1:3" ht="15" customHeight="1">
      <c r="A13" s="13">
        <v>10</v>
      </c>
      <c r="B13" s="51" t="s">
        <v>123</v>
      </c>
      <c r="C13" s="52">
        <v>1</v>
      </c>
    </row>
    <row r="14" spans="1:3" ht="15" customHeight="1">
      <c r="A14" s="13">
        <v>11</v>
      </c>
      <c r="B14" s="51" t="s">
        <v>37</v>
      </c>
      <c r="C14" s="52">
        <v>1</v>
      </c>
    </row>
    <row r="15" spans="1:3" ht="15" customHeight="1">
      <c r="A15" s="13">
        <v>12</v>
      </c>
      <c r="B15" s="51" t="s">
        <v>139</v>
      </c>
      <c r="C15" s="52">
        <v>1</v>
      </c>
    </row>
    <row r="16" spans="1:3" ht="15" customHeight="1">
      <c r="A16" s="13">
        <v>13</v>
      </c>
      <c r="B16" s="51" t="s">
        <v>157</v>
      </c>
      <c r="C16" s="52">
        <v>1</v>
      </c>
    </row>
    <row r="17" spans="1:3" ht="15" customHeight="1">
      <c r="A17" s="13">
        <v>14</v>
      </c>
      <c r="B17" s="51" t="s">
        <v>55</v>
      </c>
      <c r="C17" s="52">
        <v>1</v>
      </c>
    </row>
    <row r="18" spans="1:3" ht="15" customHeight="1">
      <c r="A18" s="13">
        <v>15</v>
      </c>
      <c r="B18" s="51" t="s">
        <v>92</v>
      </c>
      <c r="C18" s="52">
        <v>1</v>
      </c>
    </row>
    <row r="19" spans="1:3" ht="15" customHeight="1">
      <c r="A19" s="13">
        <v>16</v>
      </c>
      <c r="B19" s="51" t="s">
        <v>64</v>
      </c>
      <c r="C19" s="52">
        <v>1</v>
      </c>
    </row>
    <row r="20" spans="1:3" ht="15" customHeight="1">
      <c r="A20" s="13">
        <v>17</v>
      </c>
      <c r="B20" s="51" t="s">
        <v>164</v>
      </c>
      <c r="C20" s="52">
        <v>1</v>
      </c>
    </row>
    <row r="21" spans="1:3" ht="15" customHeight="1">
      <c r="A21" s="13">
        <v>18</v>
      </c>
      <c r="B21" s="51" t="s">
        <v>42</v>
      </c>
      <c r="C21" s="52">
        <v>1</v>
      </c>
    </row>
    <row r="22" spans="1:3" ht="15" customHeight="1">
      <c r="A22" s="13">
        <v>19</v>
      </c>
      <c r="B22" s="51" t="s">
        <v>145</v>
      </c>
      <c r="C22" s="52">
        <v>1</v>
      </c>
    </row>
    <row r="23" spans="1:3" ht="15" customHeight="1">
      <c r="A23" s="13">
        <v>20</v>
      </c>
      <c r="B23" s="51" t="s">
        <v>78</v>
      </c>
      <c r="C23" s="52">
        <v>1</v>
      </c>
    </row>
    <row r="24" spans="1:3" ht="15" customHeight="1">
      <c r="A24" s="15">
        <v>21</v>
      </c>
      <c r="B24" s="53" t="s">
        <v>119</v>
      </c>
      <c r="C24" s="54">
        <v>1</v>
      </c>
    </row>
    <row r="25" ht="12.75">
      <c r="C25" s="2">
        <f>SUM(C4:C24)</f>
        <v>46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2010-11-02T22:33:57Z</dcterms:modified>
  <cp:category/>
  <cp:version/>
  <cp:contentType/>
  <cp:contentStatus/>
</cp:coreProperties>
</file>