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'Individuale'!$A$4:$J$52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<sst xmlns="http://schemas.openxmlformats.org/spreadsheetml/2006/main" count="245" uniqueCount="148">
  <si>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</si>
  <si>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</si>
  <si>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</si>
  <si>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</si>
  <si>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</si>
  <si>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</si>
  <si>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</si>
  <si>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</si>
  <si>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</si>
  <si>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</si>
  <si>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</si>
  <si>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</si>
  <si>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ALESSANDRO</t>
  </si>
  <si>
    <t>FRANCESCO</t>
  </si>
  <si>
    <t>ROBERTO</t>
  </si>
  <si>
    <t>ANDREA</t>
  </si>
  <si>
    <t>STEFANO</t>
  </si>
  <si>
    <t>GIOVANNI</t>
  </si>
  <si>
    <t>FABRIZIO</t>
  </si>
  <si>
    <t>MASSIMO</t>
  </si>
  <si>
    <t>MICHELE</t>
  </si>
  <si>
    <t>MARCO</t>
  </si>
  <si>
    <t>GIANLUCA</t>
  </si>
  <si>
    <t>PIETRO</t>
  </si>
  <si>
    <t>A.S.D. PODISTICA SOLIDARIETA'</t>
  </si>
  <si>
    <t>ROSSI</t>
  </si>
  <si>
    <t>ALESSANDRA</t>
  </si>
  <si>
    <t>LUCA</t>
  </si>
  <si>
    <t>FABIO</t>
  </si>
  <si>
    <t>MARCELLO</t>
  </si>
  <si>
    <t>VALENTINO</t>
  </si>
  <si>
    <t>SIMONE</t>
  </si>
  <si>
    <t>ENZO</t>
  </si>
  <si>
    <t>DANILO</t>
  </si>
  <si>
    <t>NICOLA</t>
  </si>
  <si>
    <t>MANUELA</t>
  </si>
  <si>
    <t>ALBERTO</t>
  </si>
  <si>
    <t>RICCARDO</t>
  </si>
  <si>
    <t>DAVID</t>
  </si>
  <si>
    <t>RICASOLI</t>
  </si>
  <si>
    <t>GIULIO</t>
  </si>
  <si>
    <t>SABBATINI</t>
  </si>
  <si>
    <t>CAPRIA</t>
  </si>
  <si>
    <t>FORTUNATO</t>
  </si>
  <si>
    <t>DANTE</t>
  </si>
  <si>
    <t>BASSI</t>
  </si>
  <si>
    <t>A</t>
  </si>
  <si>
    <t>TEAM DYNAFIT</t>
  </si>
  <si>
    <t>LOCATELLI</t>
  </si>
  <si>
    <t>B</t>
  </si>
  <si>
    <t>ROCCA RUNNER</t>
  </si>
  <si>
    <t>SCARANARI</t>
  </si>
  <si>
    <t>D</t>
  </si>
  <si>
    <t>PODISTICA MARE DI ROMA</t>
  </si>
  <si>
    <t>LANDO</t>
  </si>
  <si>
    <t>C</t>
  </si>
  <si>
    <t>TIGER TEAM</t>
  </si>
  <si>
    <t>PARIGI</t>
  </si>
  <si>
    <t>MARIA CHIARA</t>
  </si>
  <si>
    <t>N</t>
  </si>
  <si>
    <t>TEAM TECNICA</t>
  </si>
  <si>
    <t>PORETTI</t>
  </si>
  <si>
    <t>MARTA</t>
  </si>
  <si>
    <t>FRIESIAN TEAM</t>
  </si>
  <si>
    <t>SCHIRO'</t>
  </si>
  <si>
    <t>CORRADO</t>
  </si>
  <si>
    <t>F</t>
  </si>
  <si>
    <t>LBM SPORT</t>
  </si>
  <si>
    <t>MICONI</t>
  </si>
  <si>
    <t>E</t>
  </si>
  <si>
    <t>TANDA</t>
  </si>
  <si>
    <t>FILIPPIDE RUNNERS TEAM</t>
  </si>
  <si>
    <t>BERNARDO</t>
  </si>
  <si>
    <t>MARTINELLI</t>
  </si>
  <si>
    <t>VITAMINA RUNNING TEAM</t>
  </si>
  <si>
    <t>SCAGLIOTTI ORLANDINI</t>
  </si>
  <si>
    <t>ETRURIAN</t>
  </si>
  <si>
    <t>SILVA</t>
  </si>
  <si>
    <t>UISP MONTEROTONDO</t>
  </si>
  <si>
    <t>TROMBETTA</t>
  </si>
  <si>
    <t>MACCHERINI</t>
  </si>
  <si>
    <t>TATIANA</t>
  </si>
  <si>
    <t>RONDA GHIBELLINA</t>
  </si>
  <si>
    <t>COLAMARTINO</t>
  </si>
  <si>
    <t>GRUPPO SPORTIVO CELANO</t>
  </si>
  <si>
    <t>PITTI</t>
  </si>
  <si>
    <t>POLISPORTIVA CASA CULTURALE</t>
  </si>
  <si>
    <t>SENSINI</t>
  </si>
  <si>
    <t>AMATORI PODISTICA TERNI</t>
  </si>
  <si>
    <t>GRAZIANI</t>
  </si>
  <si>
    <t>RODOLFO MARIO</t>
  </si>
  <si>
    <t>PLUS ULTRA</t>
  </si>
  <si>
    <t>MORESCHINI</t>
  </si>
  <si>
    <t>PUOTI</t>
  </si>
  <si>
    <t>FULMINI E SAETTE</t>
  </si>
  <si>
    <t>DE CATERINI</t>
  </si>
  <si>
    <t>PUROSANGUE ATHLETICS CLUB</t>
  </si>
  <si>
    <t>AMBROGI</t>
  </si>
  <si>
    <t>VENTURI</t>
  </si>
  <si>
    <t>CIPRESSINI</t>
  </si>
  <si>
    <t>LA PRIMULA BIANCA</t>
  </si>
  <si>
    <t>D'AGOSTINO</t>
  </si>
  <si>
    <t>RAFFAELE</t>
  </si>
  <si>
    <t>BIANCUCCI</t>
  </si>
  <si>
    <t>RUNNERS TEAM COLLEFERRO</t>
  </si>
  <si>
    <t>NEW PHISICAL CENTER 90</t>
  </si>
  <si>
    <t>NEVER STOP RUN</t>
  </si>
  <si>
    <t>GORLA</t>
  </si>
  <si>
    <t>PIETRO PAOLO</t>
  </si>
  <si>
    <t>LUNGOILTEVERE</t>
  </si>
  <si>
    <t>PIERDOMENICO</t>
  </si>
  <si>
    <t>GUIDOBALDI</t>
  </si>
  <si>
    <t>G</t>
  </si>
  <si>
    <t>ROMA ECOMARATONA</t>
  </si>
  <si>
    <t>ARIAS</t>
  </si>
  <si>
    <t>HAYDEE TAMARA</t>
  </si>
  <si>
    <t>M</t>
  </si>
  <si>
    <t>SANSON</t>
  </si>
  <si>
    <t>PODISTICA POMEZIA</t>
  </si>
  <si>
    <t>GRZEGORZEWSKI</t>
  </si>
  <si>
    <t>MICHAL</t>
  </si>
  <si>
    <t>RUNNING CLUB ANAGNI</t>
  </si>
  <si>
    <t>RUNNING CLUB ATLETICA LARIANO</t>
  </si>
  <si>
    <t>DIGIANNANTONIO</t>
  </si>
  <si>
    <t>DYNAMIC SPORT 360</t>
  </si>
  <si>
    <t>BARBATO</t>
  </si>
  <si>
    <t>GALIENI</t>
  </si>
  <si>
    <t>SILVESTRO</t>
  </si>
  <si>
    <t>H</t>
  </si>
  <si>
    <t>ATLETICA VITA</t>
  </si>
  <si>
    <t>MASSARO</t>
  </si>
  <si>
    <t>TAMBURRI</t>
  </si>
  <si>
    <t>GENZANO MARATHON</t>
  </si>
  <si>
    <t>MEOLI</t>
  </si>
  <si>
    <t>TOP RUNNERS CASTELLI ROMANI</t>
  </si>
  <si>
    <t>PELLICONI</t>
  </si>
  <si>
    <t>LOFFREDO</t>
  </si>
  <si>
    <t>ATLETICA ROCCA DI PAPA</t>
  </si>
  <si>
    <t>ASCENZI</t>
  </si>
  <si>
    <t>UISP COM. TERR.LE LAZIO SUD EST</t>
  </si>
  <si>
    <t>AMENDOLA</t>
  </si>
  <si>
    <t>BARBARA</t>
  </si>
  <si>
    <t>ATLETICA AMATORI VELLETRI</t>
  </si>
  <si>
    <t>STERPONE</t>
  </si>
  <si>
    <t>INDIVIDUALE</t>
  </si>
  <si>
    <t>Gran Trail dei Monti Simbruini</t>
  </si>
  <si>
    <t>Monte Livata - Subiaco (RM) Italia - Sabato 04/07/2015</t>
  </si>
  <si>
    <t xml:space="preserve">2ª edizione 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</si>
</sst>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34" borderId="12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0" fillId="35" borderId="16" xfId="0" applyFont="1" applyFill="1" applyBorder="1" applyAlignment="1">
      <alignment horizontal="center" vertical="center"/>
    </xf>
    <xf numFmtId="0" fontId="50" fillId="35" borderId="16" xfId="0" applyFont="1" applyFill="1" applyBorder="1" applyAlignment="1">
      <alignment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50" fillId="35" borderId="19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  <xf numFmtId="0" fontId="13" fillId="34" borderId="24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0" fillId="35" borderId="13" xfId="0" applyFont="1" applyFill="1" applyBorder="1" applyAlignment="1">
      <alignment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25" customWidth="1"/>
    <col min="4" max="4" width="9.7109375" style="2" customWidth="1"/>
    <col min="5" max="5" width="35.7109375" style="26" customWidth="1"/>
    <col min="6" max="7" width="10.7109375" style="16" customWidth="1"/>
    <col min="8" max="10" width="10.7109375" style="1" customWidth="1"/>
  </cols>
  <sheetData>
    <row r="1" spans="1:10" ht="45" customHeight="1">
      <c r="A1" s="33" t="s">
        <v>145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4" customHeight="1">
      <c r="A2" s="34" t="s">
        <v>147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24" customHeight="1">
      <c r="A3" s="35" t="s">
        <v>146</v>
      </c>
      <c r="B3" s="35"/>
      <c r="C3" s="35"/>
      <c r="D3" s="35"/>
      <c r="E3" s="35"/>
      <c r="F3" s="35"/>
      <c r="G3" s="35"/>
      <c r="H3" s="35"/>
      <c r="I3" s="3" t="s">
        <v>0</v>
      </c>
      <c r="J3" s="4">
        <v>84.4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7" t="s">
        <v>6</v>
      </c>
      <c r="G4" s="1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40">
        <v>1</v>
      </c>
      <c r="B5" s="41" t="s">
        <v>45</v>
      </c>
      <c r="C5" s="41" t="s">
        <v>34</v>
      </c>
      <c r="D5" s="40" t="s">
        <v>46</v>
      </c>
      <c r="E5" s="41" t="s">
        <v>47</v>
      </c>
      <c r="F5" s="42">
        <v>0.49583333333333335</v>
      </c>
      <c r="G5" s="42">
        <v>0.49583333333333335</v>
      </c>
      <c r="H5" s="40" t="str">
        <f aca="true" t="shared" si="0" ref="H5:H18">TEXT(INT((HOUR(G5)*3600+MINUTE(G5)*60+SECOND(G5))/$J$3/60),"0")&amp;"."&amp;TEXT(MOD((HOUR(G5)*3600+MINUTE(G5)*60+SECOND(G5))/$J$3,60),"00")&amp;"/km"</f>
        <v>8.28/km</v>
      </c>
      <c r="I5" s="42">
        <f aca="true" t="shared" si="1" ref="I5:I18">G5-$G$5</f>
        <v>0</v>
      </c>
      <c r="J5" s="42">
        <f>G5-INDEX($G$5:$G$106,MATCH(D5,$D$5:$D$106,0))</f>
        <v>0</v>
      </c>
    </row>
    <row r="6" spans="1:10" s="10" customFormat="1" ht="15" customHeight="1">
      <c r="A6" s="11">
        <v>2</v>
      </c>
      <c r="B6" s="43" t="s">
        <v>48</v>
      </c>
      <c r="C6" s="43" t="s">
        <v>30</v>
      </c>
      <c r="D6" s="11" t="s">
        <v>49</v>
      </c>
      <c r="E6" s="43" t="s">
        <v>50</v>
      </c>
      <c r="F6" s="12">
        <v>0.5418171296296296</v>
      </c>
      <c r="G6" s="12">
        <v>0.5418171296296296</v>
      </c>
      <c r="H6" s="11" t="str">
        <f t="shared" si="0"/>
        <v>9.15/km</v>
      </c>
      <c r="I6" s="12">
        <f t="shared" si="1"/>
        <v>0.04598379629629623</v>
      </c>
      <c r="J6" s="12">
        <f>G6-INDEX($G$5:$G$106,MATCH(D6,$D$5:$D$106,0))</f>
        <v>0</v>
      </c>
    </row>
    <row r="7" spans="1:10" s="10" customFormat="1" ht="15" customHeight="1">
      <c r="A7" s="11">
        <v>3</v>
      </c>
      <c r="B7" s="43" t="s">
        <v>51</v>
      </c>
      <c r="C7" s="43" t="s">
        <v>15</v>
      </c>
      <c r="D7" s="11" t="s">
        <v>52</v>
      </c>
      <c r="E7" s="43" t="s">
        <v>53</v>
      </c>
      <c r="F7" s="12">
        <v>0.5590625</v>
      </c>
      <c r="G7" s="12">
        <v>0.5590625</v>
      </c>
      <c r="H7" s="11" t="str">
        <f t="shared" si="0"/>
        <v>9.32/km</v>
      </c>
      <c r="I7" s="12">
        <f t="shared" si="1"/>
        <v>0.06322916666666667</v>
      </c>
      <c r="J7" s="12">
        <f>G7-INDEX($G$5:$G$106,MATCH(D7,$D$5:$D$106,0))</f>
        <v>0</v>
      </c>
    </row>
    <row r="8" spans="1:10" s="10" customFormat="1" ht="15" customHeight="1">
      <c r="A8" s="11">
        <v>4</v>
      </c>
      <c r="B8" s="43" t="s">
        <v>54</v>
      </c>
      <c r="C8" s="43" t="s">
        <v>20</v>
      </c>
      <c r="D8" s="11" t="s">
        <v>55</v>
      </c>
      <c r="E8" s="43" t="s">
        <v>56</v>
      </c>
      <c r="F8" s="12">
        <v>0.5659490740740741</v>
      </c>
      <c r="G8" s="12">
        <v>0.5659490740740741</v>
      </c>
      <c r="H8" s="11" t="str">
        <f t="shared" si="0"/>
        <v>9.39/km</v>
      </c>
      <c r="I8" s="12">
        <f t="shared" si="1"/>
        <v>0.07011574074074078</v>
      </c>
      <c r="J8" s="12">
        <f>G8-INDEX($G$5:$G$106,MATCH(D8,$D$5:$D$106,0))</f>
        <v>0</v>
      </c>
    </row>
    <row r="9" spans="1:10" s="10" customFormat="1" ht="15" customHeight="1">
      <c r="A9" s="11">
        <v>5</v>
      </c>
      <c r="B9" s="43" t="s">
        <v>57</v>
      </c>
      <c r="C9" s="43" t="s">
        <v>58</v>
      </c>
      <c r="D9" s="11" t="s">
        <v>59</v>
      </c>
      <c r="E9" s="43" t="s">
        <v>60</v>
      </c>
      <c r="F9" s="12">
        <v>0.5659722222222222</v>
      </c>
      <c r="G9" s="12">
        <v>0.5659722222222222</v>
      </c>
      <c r="H9" s="11" t="str">
        <f t="shared" si="0"/>
        <v>9.39/km</v>
      </c>
      <c r="I9" s="12">
        <f t="shared" si="1"/>
        <v>0.07013888888888886</v>
      </c>
      <c r="J9" s="12">
        <f>G9-INDEX($G$5:$G$106,MATCH(D9,$D$5:$D$106,0))</f>
        <v>0</v>
      </c>
    </row>
    <row r="10" spans="1:10" s="10" customFormat="1" ht="15" customHeight="1">
      <c r="A10" s="11">
        <v>6</v>
      </c>
      <c r="B10" s="43" t="s">
        <v>61</v>
      </c>
      <c r="C10" s="43" t="s">
        <v>62</v>
      </c>
      <c r="D10" s="11" t="s">
        <v>59</v>
      </c>
      <c r="E10" s="43" t="s">
        <v>63</v>
      </c>
      <c r="F10" s="12">
        <v>0.5814467592592593</v>
      </c>
      <c r="G10" s="12">
        <v>0.5814467592592593</v>
      </c>
      <c r="H10" s="11" t="str">
        <f t="shared" si="0"/>
        <v>9.55/km</v>
      </c>
      <c r="I10" s="12">
        <f t="shared" si="1"/>
        <v>0.08561342592592591</v>
      </c>
      <c r="J10" s="12">
        <f>G10-INDEX($G$5:$G$106,MATCH(D10,$D$5:$D$106,0))</f>
        <v>0.01547453703703705</v>
      </c>
    </row>
    <row r="11" spans="1:10" s="10" customFormat="1" ht="15" customHeight="1">
      <c r="A11" s="11">
        <v>7</v>
      </c>
      <c r="B11" s="43" t="s">
        <v>64</v>
      </c>
      <c r="C11" s="43" t="s">
        <v>65</v>
      </c>
      <c r="D11" s="11" t="s">
        <v>66</v>
      </c>
      <c r="E11" s="43" t="s">
        <v>67</v>
      </c>
      <c r="F11" s="12">
        <v>0.5922569444444444</v>
      </c>
      <c r="G11" s="12">
        <v>0.5922569444444444</v>
      </c>
      <c r="H11" s="11" t="str">
        <f t="shared" si="0"/>
        <v>10.06/km</v>
      </c>
      <c r="I11" s="12">
        <f t="shared" si="1"/>
        <v>0.09642361111111108</v>
      </c>
      <c r="J11" s="12">
        <f>G11-INDEX($G$5:$G$106,MATCH(D11,$D$5:$D$106,0))</f>
        <v>0</v>
      </c>
    </row>
    <row r="12" spans="1:10" s="10" customFormat="1" ht="15" customHeight="1">
      <c r="A12" s="11">
        <v>8</v>
      </c>
      <c r="B12" s="43" t="s">
        <v>68</v>
      </c>
      <c r="C12" s="43" t="s">
        <v>12</v>
      </c>
      <c r="D12" s="11" t="s">
        <v>69</v>
      </c>
      <c r="E12" s="43" t="s">
        <v>144</v>
      </c>
      <c r="F12" s="12">
        <v>0.6344907407407407</v>
      </c>
      <c r="G12" s="12">
        <v>0.6344907407407407</v>
      </c>
      <c r="H12" s="11" t="str">
        <f t="shared" si="0"/>
        <v>10.50/km</v>
      </c>
      <c r="I12" s="12">
        <f t="shared" si="1"/>
        <v>0.1386574074074074</v>
      </c>
      <c r="J12" s="12">
        <f>G12-INDEX($G$5:$G$106,MATCH(D12,$D$5:$D$106,0))</f>
        <v>0</v>
      </c>
    </row>
    <row r="13" spans="1:10" s="10" customFormat="1" ht="15" customHeight="1">
      <c r="A13" s="11">
        <v>9</v>
      </c>
      <c r="B13" s="43" t="s">
        <v>70</v>
      </c>
      <c r="C13" s="43" t="s">
        <v>18</v>
      </c>
      <c r="D13" s="11" t="s">
        <v>55</v>
      </c>
      <c r="E13" s="43" t="s">
        <v>71</v>
      </c>
      <c r="F13" s="12">
        <v>0.6355671296296296</v>
      </c>
      <c r="G13" s="12">
        <v>0.6355671296296296</v>
      </c>
      <c r="H13" s="11" t="str">
        <f t="shared" si="0"/>
        <v>10.51/km</v>
      </c>
      <c r="I13" s="12">
        <f t="shared" si="1"/>
        <v>0.13973379629629623</v>
      </c>
      <c r="J13" s="12">
        <f>G13-INDEX($G$5:$G$106,MATCH(D13,$D$5:$D$106,0))</f>
        <v>0.06961805555555545</v>
      </c>
    </row>
    <row r="14" spans="1:10" s="10" customFormat="1" ht="15" customHeight="1">
      <c r="A14" s="11">
        <v>10</v>
      </c>
      <c r="B14" s="43" t="s">
        <v>25</v>
      </c>
      <c r="C14" s="43" t="s">
        <v>72</v>
      </c>
      <c r="D14" s="11" t="s">
        <v>52</v>
      </c>
      <c r="E14" s="43" t="s">
        <v>56</v>
      </c>
      <c r="F14" s="12">
        <v>0.654375</v>
      </c>
      <c r="G14" s="12">
        <v>0.654375</v>
      </c>
      <c r="H14" s="11" t="str">
        <f t="shared" si="0"/>
        <v>11.10/km</v>
      </c>
      <c r="I14" s="12">
        <f t="shared" si="1"/>
        <v>0.1585416666666667</v>
      </c>
      <c r="J14" s="12">
        <f>G14-INDEX($G$5:$G$106,MATCH(D14,$D$5:$D$106,0))</f>
        <v>0.09531250000000002</v>
      </c>
    </row>
    <row r="15" spans="1:10" s="10" customFormat="1" ht="15" customHeight="1">
      <c r="A15" s="11">
        <v>11</v>
      </c>
      <c r="B15" s="43" t="s">
        <v>73</v>
      </c>
      <c r="C15" s="43" t="s">
        <v>27</v>
      </c>
      <c r="D15" s="11" t="s">
        <v>55</v>
      </c>
      <c r="E15" s="43" t="s">
        <v>74</v>
      </c>
      <c r="F15" s="12">
        <v>0.6555208333333333</v>
      </c>
      <c r="G15" s="12">
        <v>0.6555208333333333</v>
      </c>
      <c r="H15" s="11" t="str">
        <f t="shared" si="0"/>
        <v>11.11/km</v>
      </c>
      <c r="I15" s="12">
        <f t="shared" si="1"/>
        <v>0.15968749999999998</v>
      </c>
      <c r="J15" s="12">
        <f>G15-INDEX($G$5:$G$106,MATCH(D15,$D$5:$D$106,0))</f>
        <v>0.0895717592592592</v>
      </c>
    </row>
    <row r="16" spans="1:10" s="10" customFormat="1" ht="15" customHeight="1">
      <c r="A16" s="11">
        <v>12</v>
      </c>
      <c r="B16" s="43" t="s">
        <v>75</v>
      </c>
      <c r="C16" s="43" t="s">
        <v>27</v>
      </c>
      <c r="D16" s="11" t="s">
        <v>55</v>
      </c>
      <c r="E16" s="43" t="s">
        <v>76</v>
      </c>
      <c r="F16" s="12">
        <v>0.6774652777777778</v>
      </c>
      <c r="G16" s="12">
        <v>0.6774652777777778</v>
      </c>
      <c r="H16" s="11" t="str">
        <f t="shared" si="0"/>
        <v>11.34/km</v>
      </c>
      <c r="I16" s="12">
        <f t="shared" si="1"/>
        <v>0.18163194444444442</v>
      </c>
      <c r="J16" s="12">
        <f>G16-INDEX($G$5:$G$106,MATCH(D16,$D$5:$D$106,0))</f>
        <v>0.11151620370370363</v>
      </c>
    </row>
    <row r="17" spans="1:10" s="10" customFormat="1" ht="15" customHeight="1">
      <c r="A17" s="11">
        <v>13</v>
      </c>
      <c r="B17" s="43" t="s">
        <v>77</v>
      </c>
      <c r="C17" s="43" t="s">
        <v>37</v>
      </c>
      <c r="D17" s="11" t="s">
        <v>66</v>
      </c>
      <c r="E17" s="43" t="s">
        <v>78</v>
      </c>
      <c r="F17" s="12">
        <v>0.6891550925925927</v>
      </c>
      <c r="G17" s="12">
        <v>0.6891550925925927</v>
      </c>
      <c r="H17" s="11" t="str">
        <f t="shared" si="0"/>
        <v>11.45/km</v>
      </c>
      <c r="I17" s="12">
        <f t="shared" si="1"/>
        <v>0.19332175925925932</v>
      </c>
      <c r="J17" s="12">
        <f>G17-INDEX($G$5:$G$106,MATCH(D17,$D$5:$D$106,0))</f>
        <v>0.09689814814814823</v>
      </c>
    </row>
    <row r="18" spans="1:10" s="10" customFormat="1" ht="15" customHeight="1">
      <c r="A18" s="11">
        <v>14</v>
      </c>
      <c r="B18" s="43" t="s">
        <v>79</v>
      </c>
      <c r="C18" s="43" t="s">
        <v>14</v>
      </c>
      <c r="D18" s="11" t="s">
        <v>69</v>
      </c>
      <c r="E18" s="43" t="s">
        <v>56</v>
      </c>
      <c r="F18" s="12">
        <v>0.6901967592592593</v>
      </c>
      <c r="G18" s="12">
        <v>0.6901967592592593</v>
      </c>
      <c r="H18" s="11" t="str">
        <f t="shared" si="0"/>
        <v>11.47/km</v>
      </c>
      <c r="I18" s="12">
        <f t="shared" si="1"/>
        <v>0.19436342592592593</v>
      </c>
      <c r="J18" s="12">
        <f>G18-INDEX($G$5:$G$106,MATCH(D18,$D$5:$D$106,0))</f>
        <v>0.05570601851851853</v>
      </c>
    </row>
    <row r="19" spans="1:10" s="10" customFormat="1" ht="15" customHeight="1">
      <c r="A19" s="11">
        <v>15</v>
      </c>
      <c r="B19" s="43" t="s">
        <v>80</v>
      </c>
      <c r="C19" s="43" t="s">
        <v>81</v>
      </c>
      <c r="D19" s="11" t="s">
        <v>59</v>
      </c>
      <c r="E19" s="43" t="s">
        <v>82</v>
      </c>
      <c r="F19" s="12">
        <v>0.6947106481481482</v>
      </c>
      <c r="G19" s="12">
        <v>0.6947106481481482</v>
      </c>
      <c r="H19" s="11" t="str">
        <f aca="true" t="shared" si="2" ref="H19:H49">TEXT(INT((HOUR(G19)*3600+MINUTE(G19)*60+SECOND(G19))/$J$3/60),"0")&amp;"."&amp;TEXT(MOD((HOUR(G19)*3600+MINUTE(G19)*60+SECOND(G19))/$J$3,60),"00")&amp;"/km"</f>
        <v>11.51/km</v>
      </c>
      <c r="I19" s="12">
        <f aca="true" t="shared" si="3" ref="I19:I49">G19-$G$5</f>
        <v>0.19887731481481485</v>
      </c>
      <c r="J19" s="12">
        <f>G19-INDEX($G$5:$G$106,MATCH(D19,$D$5:$D$106,0))</f>
        <v>0.128738425925926</v>
      </c>
    </row>
    <row r="20" spans="1:10" s="10" customFormat="1" ht="15" customHeight="1">
      <c r="A20" s="11">
        <v>16</v>
      </c>
      <c r="B20" s="43" t="s">
        <v>83</v>
      </c>
      <c r="C20" s="43" t="s">
        <v>23</v>
      </c>
      <c r="D20" s="11" t="s">
        <v>66</v>
      </c>
      <c r="E20" s="43" t="s">
        <v>84</v>
      </c>
      <c r="F20" s="12">
        <v>0.6948032407407408</v>
      </c>
      <c r="G20" s="12">
        <v>0.6948032407407408</v>
      </c>
      <c r="H20" s="11" t="str">
        <f t="shared" si="2"/>
        <v>11.51/km</v>
      </c>
      <c r="I20" s="12">
        <f t="shared" si="3"/>
        <v>0.1989699074074075</v>
      </c>
      <c r="J20" s="12">
        <f>G20-INDEX($G$5:$G$106,MATCH(D20,$D$5:$D$106,0))</f>
        <v>0.10254629629629641</v>
      </c>
    </row>
    <row r="21" spans="1:10" ht="15" customHeight="1">
      <c r="A21" s="11">
        <v>17</v>
      </c>
      <c r="B21" s="43" t="s">
        <v>85</v>
      </c>
      <c r="C21" s="43" t="s">
        <v>14</v>
      </c>
      <c r="D21" s="11" t="s">
        <v>69</v>
      </c>
      <c r="E21" s="43" t="s">
        <v>86</v>
      </c>
      <c r="F21" s="12">
        <v>0.6961805555555555</v>
      </c>
      <c r="G21" s="12">
        <v>0.6961805555555555</v>
      </c>
      <c r="H21" s="11" t="str">
        <f t="shared" si="2"/>
        <v>11.53/km</v>
      </c>
      <c r="I21" s="12">
        <f t="shared" si="3"/>
        <v>0.20034722222222212</v>
      </c>
      <c r="J21" s="12">
        <f>G21-INDEX($G$5:$G$106,MATCH(D21,$D$5:$D$106,0))</f>
        <v>0.061689814814814725</v>
      </c>
    </row>
    <row r="22" spans="1:10" ht="15" customHeight="1">
      <c r="A22" s="11">
        <v>18</v>
      </c>
      <c r="B22" s="43" t="s">
        <v>87</v>
      </c>
      <c r="C22" s="43" t="s">
        <v>28</v>
      </c>
      <c r="D22" s="11" t="s">
        <v>49</v>
      </c>
      <c r="E22" s="43" t="s">
        <v>88</v>
      </c>
      <c r="F22" s="12">
        <v>0.697199074074074</v>
      </c>
      <c r="G22" s="12">
        <v>0.697199074074074</v>
      </c>
      <c r="H22" s="11" t="str">
        <f t="shared" si="2"/>
        <v>11.54/km</v>
      </c>
      <c r="I22" s="12">
        <f t="shared" si="3"/>
        <v>0.20136574074074065</v>
      </c>
      <c r="J22" s="12">
        <f>G22-INDEX($G$5:$G$106,MATCH(D22,$D$5:$D$106,0))</f>
        <v>0.15538194444444442</v>
      </c>
    </row>
    <row r="23" spans="1:10" ht="15" customHeight="1">
      <c r="A23" s="11">
        <v>19</v>
      </c>
      <c r="B23" s="43" t="s">
        <v>89</v>
      </c>
      <c r="C23" s="43" t="s">
        <v>90</v>
      </c>
      <c r="D23" s="11" t="s">
        <v>66</v>
      </c>
      <c r="E23" s="43" t="s">
        <v>91</v>
      </c>
      <c r="F23" s="12">
        <v>0.7089467592592592</v>
      </c>
      <c r="G23" s="12">
        <v>0.7089467592592592</v>
      </c>
      <c r="H23" s="11" t="str">
        <f t="shared" si="2"/>
        <v>12.06/km</v>
      </c>
      <c r="I23" s="12">
        <f t="shared" si="3"/>
        <v>0.21311342592592586</v>
      </c>
      <c r="J23" s="12">
        <f>G23-INDEX($G$5:$G$106,MATCH(D23,$D$5:$D$106,0))</f>
        <v>0.11668981481481477</v>
      </c>
    </row>
    <row r="24" spans="1:10" ht="15" customHeight="1">
      <c r="A24" s="11">
        <v>20</v>
      </c>
      <c r="B24" s="43" t="s">
        <v>92</v>
      </c>
      <c r="C24" s="43" t="s">
        <v>15</v>
      </c>
      <c r="D24" s="11" t="s">
        <v>69</v>
      </c>
      <c r="E24" s="43" t="s">
        <v>144</v>
      </c>
      <c r="F24" s="12">
        <v>0.709212962962963</v>
      </c>
      <c r="G24" s="12">
        <v>0.709212962962963</v>
      </c>
      <c r="H24" s="11" t="str">
        <f t="shared" si="2"/>
        <v>12.06/km</v>
      </c>
      <c r="I24" s="12">
        <f t="shared" si="3"/>
        <v>0.21337962962962964</v>
      </c>
      <c r="J24" s="12">
        <f>G24-INDEX($G$5:$G$106,MATCH(D24,$D$5:$D$106,0))</f>
        <v>0.07472222222222225</v>
      </c>
    </row>
    <row r="25" spans="1:10" ht="15" customHeight="1">
      <c r="A25" s="11">
        <v>21</v>
      </c>
      <c r="B25" s="43" t="s">
        <v>93</v>
      </c>
      <c r="C25" s="43" t="s">
        <v>13</v>
      </c>
      <c r="D25" s="11" t="s">
        <v>55</v>
      </c>
      <c r="E25" s="43" t="s">
        <v>94</v>
      </c>
      <c r="F25" s="12">
        <v>0.7171180555555555</v>
      </c>
      <c r="G25" s="12">
        <v>0.7171180555555555</v>
      </c>
      <c r="H25" s="11" t="str">
        <f t="shared" si="2"/>
        <v>12.14/km</v>
      </c>
      <c r="I25" s="12">
        <f t="shared" si="3"/>
        <v>0.22128472222222217</v>
      </c>
      <c r="J25" s="12">
        <f>G25-INDEX($G$5:$G$106,MATCH(D25,$D$5:$D$106,0))</f>
        <v>0.1511689814814814</v>
      </c>
    </row>
    <row r="26" spans="1:10" ht="15" customHeight="1">
      <c r="A26" s="11">
        <v>22</v>
      </c>
      <c r="B26" s="43" t="s">
        <v>95</v>
      </c>
      <c r="C26" s="43" t="s">
        <v>17</v>
      </c>
      <c r="D26" s="11" t="s">
        <v>69</v>
      </c>
      <c r="E26" s="43" t="s">
        <v>96</v>
      </c>
      <c r="F26" s="12">
        <v>0.7619444444444444</v>
      </c>
      <c r="G26" s="12">
        <v>0.7619444444444444</v>
      </c>
      <c r="H26" s="11" t="str">
        <f t="shared" si="2"/>
        <v>13.00/km</v>
      </c>
      <c r="I26" s="12">
        <f t="shared" si="3"/>
        <v>0.2661111111111111</v>
      </c>
      <c r="J26" s="12">
        <f>G26-INDEX($G$5:$G$106,MATCH(D26,$D$5:$D$106,0))</f>
        <v>0.12745370370370368</v>
      </c>
    </row>
    <row r="27" spans="1:10" ht="15" customHeight="1">
      <c r="A27" s="11">
        <v>23</v>
      </c>
      <c r="B27" s="43" t="s">
        <v>97</v>
      </c>
      <c r="C27" s="43" t="s">
        <v>38</v>
      </c>
      <c r="D27" s="11" t="s">
        <v>52</v>
      </c>
      <c r="E27" s="43" t="s">
        <v>88</v>
      </c>
      <c r="F27" s="12">
        <v>0.7620717592592593</v>
      </c>
      <c r="G27" s="12">
        <v>0.7620717592592593</v>
      </c>
      <c r="H27" s="11" t="str">
        <f t="shared" si="2"/>
        <v>13.00/km</v>
      </c>
      <c r="I27" s="12">
        <f t="shared" si="3"/>
        <v>0.26623842592592595</v>
      </c>
      <c r="J27" s="12">
        <f>G27-INDEX($G$5:$G$106,MATCH(D27,$D$5:$D$106,0))</f>
        <v>0.20300925925925928</v>
      </c>
    </row>
    <row r="28" spans="1:10" ht="15" customHeight="1">
      <c r="A28" s="11">
        <v>24</v>
      </c>
      <c r="B28" s="43" t="s">
        <v>98</v>
      </c>
      <c r="C28" s="43" t="s">
        <v>33</v>
      </c>
      <c r="D28" s="11" t="s">
        <v>49</v>
      </c>
      <c r="E28" s="43" t="s">
        <v>88</v>
      </c>
      <c r="F28" s="12">
        <v>0.7620833333333333</v>
      </c>
      <c r="G28" s="12">
        <v>0.7620833333333333</v>
      </c>
      <c r="H28" s="11" t="str">
        <f t="shared" si="2"/>
        <v>13.00/km</v>
      </c>
      <c r="I28" s="12">
        <f t="shared" si="3"/>
        <v>0.26625</v>
      </c>
      <c r="J28" s="12">
        <f>G28-INDEX($G$5:$G$106,MATCH(D28,$D$5:$D$106,0))</f>
        <v>0.22026620370370376</v>
      </c>
    </row>
    <row r="29" spans="1:10" ht="15" customHeight="1">
      <c r="A29" s="11">
        <v>25</v>
      </c>
      <c r="B29" s="43" t="s">
        <v>99</v>
      </c>
      <c r="C29" s="43" t="s">
        <v>29</v>
      </c>
      <c r="D29" s="11" t="s">
        <v>66</v>
      </c>
      <c r="E29" s="43" t="s">
        <v>100</v>
      </c>
      <c r="F29" s="12">
        <v>0.7631018518518519</v>
      </c>
      <c r="G29" s="12">
        <v>0.7631018518518519</v>
      </c>
      <c r="H29" s="11" t="str">
        <f t="shared" si="2"/>
        <v>13.01/km</v>
      </c>
      <c r="I29" s="12">
        <f t="shared" si="3"/>
        <v>0.2672685185185185</v>
      </c>
      <c r="J29" s="12">
        <f>G29-INDEX($G$5:$G$106,MATCH(D29,$D$5:$D$106,0))</f>
        <v>0.17084490740740743</v>
      </c>
    </row>
    <row r="30" spans="1:10" ht="15" customHeight="1">
      <c r="A30" s="11">
        <v>26</v>
      </c>
      <c r="B30" s="43" t="s">
        <v>101</v>
      </c>
      <c r="C30" s="43" t="s">
        <v>102</v>
      </c>
      <c r="D30" s="11" t="s">
        <v>66</v>
      </c>
      <c r="E30" s="43" t="s">
        <v>84</v>
      </c>
      <c r="F30" s="12">
        <v>0.7667361111111112</v>
      </c>
      <c r="G30" s="12">
        <v>0.7667361111111112</v>
      </c>
      <c r="H30" s="11" t="str">
        <f t="shared" si="2"/>
        <v>13.05/km</v>
      </c>
      <c r="I30" s="12">
        <f t="shared" si="3"/>
        <v>0.2709027777777778</v>
      </c>
      <c r="J30" s="12">
        <f>G30-INDEX($G$5:$G$106,MATCH(D30,$D$5:$D$106,0))</f>
        <v>0.17447916666666674</v>
      </c>
    </row>
    <row r="31" spans="1:10" ht="15" customHeight="1">
      <c r="A31" s="11">
        <v>27</v>
      </c>
      <c r="B31" s="43" t="s">
        <v>103</v>
      </c>
      <c r="C31" s="43" t="s">
        <v>13</v>
      </c>
      <c r="D31" s="11" t="s">
        <v>52</v>
      </c>
      <c r="E31" s="43" t="s">
        <v>104</v>
      </c>
      <c r="F31" s="12">
        <v>0.7803587962962962</v>
      </c>
      <c r="G31" s="12">
        <v>0.7803587962962962</v>
      </c>
      <c r="H31" s="11" t="str">
        <f t="shared" si="2"/>
        <v>13.19/km</v>
      </c>
      <c r="I31" s="12">
        <f t="shared" si="3"/>
        <v>0.2845254629629629</v>
      </c>
      <c r="J31" s="12">
        <f>G31-INDEX($G$5:$G$106,MATCH(D31,$D$5:$D$106,0))</f>
        <v>0.2212962962962962</v>
      </c>
    </row>
    <row r="32" spans="1:10" ht="15" customHeight="1">
      <c r="A32" s="11">
        <v>28</v>
      </c>
      <c r="B32" s="43" t="s">
        <v>43</v>
      </c>
      <c r="C32" s="43" t="s">
        <v>40</v>
      </c>
      <c r="D32" s="11" t="s">
        <v>66</v>
      </c>
      <c r="E32" s="43" t="s">
        <v>105</v>
      </c>
      <c r="F32" s="12">
        <v>0.7892592592592593</v>
      </c>
      <c r="G32" s="12">
        <v>0.7892592592592593</v>
      </c>
      <c r="H32" s="11" t="str">
        <f t="shared" si="2"/>
        <v>13.28/km</v>
      </c>
      <c r="I32" s="12">
        <f t="shared" si="3"/>
        <v>0.293425925925926</v>
      </c>
      <c r="J32" s="12">
        <f>G32-INDEX($G$5:$G$106,MATCH(D32,$D$5:$D$106,0))</f>
        <v>0.1970023148148149</v>
      </c>
    </row>
    <row r="33" spans="1:10" ht="15" customHeight="1">
      <c r="A33" s="11">
        <v>29</v>
      </c>
      <c r="B33" s="43" t="s">
        <v>41</v>
      </c>
      <c r="C33" s="43" t="s">
        <v>35</v>
      </c>
      <c r="D33" s="11" t="s">
        <v>59</v>
      </c>
      <c r="E33" s="43" t="s">
        <v>106</v>
      </c>
      <c r="F33" s="12">
        <v>0.7931365740740741</v>
      </c>
      <c r="G33" s="12">
        <v>0.7931365740740741</v>
      </c>
      <c r="H33" s="11" t="str">
        <f t="shared" si="2"/>
        <v>13.32/km</v>
      </c>
      <c r="I33" s="12">
        <f t="shared" si="3"/>
        <v>0.29730324074074077</v>
      </c>
      <c r="J33" s="12">
        <f>G33-INDEX($G$5:$G$106,MATCH(D33,$D$5:$D$106,0))</f>
        <v>0.2271643518518519</v>
      </c>
    </row>
    <row r="34" spans="1:10" ht="15" customHeight="1">
      <c r="A34" s="11">
        <v>30</v>
      </c>
      <c r="B34" s="43" t="s">
        <v>107</v>
      </c>
      <c r="C34" s="43" t="s">
        <v>108</v>
      </c>
      <c r="D34" s="11" t="s">
        <v>69</v>
      </c>
      <c r="E34" s="43" t="s">
        <v>109</v>
      </c>
      <c r="F34" s="12">
        <v>0.7931365740740741</v>
      </c>
      <c r="G34" s="12">
        <v>0.7931365740740741</v>
      </c>
      <c r="H34" s="11" t="str">
        <f t="shared" si="2"/>
        <v>13.32/km</v>
      </c>
      <c r="I34" s="12">
        <f t="shared" si="3"/>
        <v>0.29730324074074077</v>
      </c>
      <c r="J34" s="12">
        <f>G34-INDEX($G$5:$G$106,MATCH(D34,$D$5:$D$106,0))</f>
        <v>0.15864583333333337</v>
      </c>
    </row>
    <row r="35" spans="1:10" ht="15" customHeight="1">
      <c r="A35" s="13">
        <v>31</v>
      </c>
      <c r="B35" s="45" t="s">
        <v>110</v>
      </c>
      <c r="C35" s="45" t="s">
        <v>16</v>
      </c>
      <c r="D35" s="13" t="s">
        <v>69</v>
      </c>
      <c r="E35" s="45" t="s">
        <v>24</v>
      </c>
      <c r="F35" s="23">
        <v>0.7977777777777778</v>
      </c>
      <c r="G35" s="23">
        <v>0.7977777777777778</v>
      </c>
      <c r="H35" s="13" t="str">
        <f t="shared" si="2"/>
        <v>13.37/km</v>
      </c>
      <c r="I35" s="23">
        <f t="shared" si="3"/>
        <v>0.30194444444444446</v>
      </c>
      <c r="J35" s="23">
        <f>G35-INDEX($G$5:$G$106,MATCH(D35,$D$5:$D$106,0))</f>
        <v>0.16328703703703706</v>
      </c>
    </row>
    <row r="36" spans="1:10" ht="15" customHeight="1">
      <c r="A36" s="11">
        <v>32</v>
      </c>
      <c r="B36" s="43" t="s">
        <v>111</v>
      </c>
      <c r="C36" s="43" t="s">
        <v>19</v>
      </c>
      <c r="D36" s="11" t="s">
        <v>112</v>
      </c>
      <c r="E36" s="43" t="s">
        <v>113</v>
      </c>
      <c r="F36" s="12">
        <v>0.8034606481481482</v>
      </c>
      <c r="G36" s="12">
        <v>0.8034606481481482</v>
      </c>
      <c r="H36" s="11" t="str">
        <f t="shared" si="2"/>
        <v>13.43/km</v>
      </c>
      <c r="I36" s="12">
        <f t="shared" si="3"/>
        <v>0.30762731481481487</v>
      </c>
      <c r="J36" s="12">
        <f>G36-INDEX($G$5:$G$106,MATCH(D36,$D$5:$D$106,0))</f>
        <v>0</v>
      </c>
    </row>
    <row r="37" spans="1:10" ht="15" customHeight="1">
      <c r="A37" s="13">
        <v>33</v>
      </c>
      <c r="B37" s="45" t="s">
        <v>114</v>
      </c>
      <c r="C37" s="45" t="s">
        <v>115</v>
      </c>
      <c r="D37" s="13" t="s">
        <v>116</v>
      </c>
      <c r="E37" s="45" t="s">
        <v>24</v>
      </c>
      <c r="F37" s="23">
        <v>0.8062152777777777</v>
      </c>
      <c r="G37" s="23">
        <v>0.8062152777777777</v>
      </c>
      <c r="H37" s="13" t="str">
        <f t="shared" si="2"/>
        <v>13.45/km</v>
      </c>
      <c r="I37" s="23">
        <f t="shared" si="3"/>
        <v>0.31038194444444434</v>
      </c>
      <c r="J37" s="23">
        <f>G37-INDEX($G$5:$G$106,MATCH(D37,$D$5:$D$106,0))</f>
        <v>0</v>
      </c>
    </row>
    <row r="38" spans="1:10" ht="15" customHeight="1">
      <c r="A38" s="11">
        <v>34</v>
      </c>
      <c r="B38" s="43" t="s">
        <v>117</v>
      </c>
      <c r="C38" s="43" t="s">
        <v>44</v>
      </c>
      <c r="D38" s="11" t="s">
        <v>69</v>
      </c>
      <c r="E38" s="43" t="s">
        <v>118</v>
      </c>
      <c r="F38" s="12">
        <v>0.8288425925925926</v>
      </c>
      <c r="G38" s="12">
        <v>0.8288425925925926</v>
      </c>
      <c r="H38" s="11" t="str">
        <f t="shared" si="2"/>
        <v>14.08/km</v>
      </c>
      <c r="I38" s="12">
        <f t="shared" si="3"/>
        <v>0.3330092592592593</v>
      </c>
      <c r="J38" s="12">
        <f>G38-INDEX($G$5:$G$106,MATCH(D38,$D$5:$D$106,0))</f>
        <v>0.1943518518518519</v>
      </c>
    </row>
    <row r="39" spans="1:10" ht="15" customHeight="1">
      <c r="A39" s="11">
        <v>35</v>
      </c>
      <c r="B39" s="43" t="s">
        <v>119</v>
      </c>
      <c r="C39" s="43" t="s">
        <v>120</v>
      </c>
      <c r="D39" s="11" t="s">
        <v>55</v>
      </c>
      <c r="E39" s="43" t="s">
        <v>121</v>
      </c>
      <c r="F39" s="12">
        <v>0.8311458333333334</v>
      </c>
      <c r="G39" s="12">
        <v>0.8311458333333334</v>
      </c>
      <c r="H39" s="11" t="str">
        <f t="shared" si="2"/>
        <v>14.11/km</v>
      </c>
      <c r="I39" s="12">
        <f t="shared" si="3"/>
        <v>0.3353125</v>
      </c>
      <c r="J39" s="12">
        <f>G39-INDEX($G$5:$G$106,MATCH(D39,$D$5:$D$106,0))</f>
        <v>0.26519675925925923</v>
      </c>
    </row>
    <row r="40" spans="1:10" ht="15" customHeight="1">
      <c r="A40" s="11">
        <v>36</v>
      </c>
      <c r="B40" s="43" t="s">
        <v>42</v>
      </c>
      <c r="C40" s="43" t="s">
        <v>31</v>
      </c>
      <c r="D40" s="11" t="s">
        <v>55</v>
      </c>
      <c r="E40" s="43" t="s">
        <v>144</v>
      </c>
      <c r="F40" s="12">
        <v>0.8578472222222223</v>
      </c>
      <c r="G40" s="12">
        <v>0.8578472222222223</v>
      </c>
      <c r="H40" s="11" t="str">
        <f t="shared" si="2"/>
        <v>14.38/km</v>
      </c>
      <c r="I40" s="12">
        <f t="shared" si="3"/>
        <v>0.36201388888888897</v>
      </c>
      <c r="J40" s="12">
        <f>G40-INDEX($G$5:$G$106,MATCH(D40,$D$5:$D$106,0))</f>
        <v>0.2918981481481482</v>
      </c>
    </row>
    <row r="41" spans="1:10" ht="15" customHeight="1">
      <c r="A41" s="11">
        <v>37</v>
      </c>
      <c r="B41" s="43" t="s">
        <v>39</v>
      </c>
      <c r="C41" s="43" t="s">
        <v>21</v>
      </c>
      <c r="D41" s="11" t="s">
        <v>55</v>
      </c>
      <c r="E41" s="43" t="s">
        <v>122</v>
      </c>
      <c r="F41" s="12">
        <v>0.8578472222222223</v>
      </c>
      <c r="G41" s="12">
        <v>0.8578472222222223</v>
      </c>
      <c r="H41" s="11" t="str">
        <f t="shared" si="2"/>
        <v>14.38/km</v>
      </c>
      <c r="I41" s="12">
        <f t="shared" si="3"/>
        <v>0.36201388888888897</v>
      </c>
      <c r="J41" s="12">
        <f>G41-INDEX($G$5:$G$106,MATCH(D41,$D$5:$D$106,0))</f>
        <v>0.2918981481481482</v>
      </c>
    </row>
    <row r="42" spans="1:10" ht="15" customHeight="1">
      <c r="A42" s="11">
        <v>38</v>
      </c>
      <c r="B42" s="43" t="s">
        <v>123</v>
      </c>
      <c r="C42" s="43" t="s">
        <v>22</v>
      </c>
      <c r="D42" s="11" t="s">
        <v>69</v>
      </c>
      <c r="E42" s="43" t="s">
        <v>124</v>
      </c>
      <c r="F42" s="12">
        <v>0.8579629629629629</v>
      </c>
      <c r="G42" s="12">
        <v>0.8579629629629629</v>
      </c>
      <c r="H42" s="11" t="str">
        <f t="shared" si="2"/>
        <v>14.38/km</v>
      </c>
      <c r="I42" s="12">
        <f t="shared" si="3"/>
        <v>0.3621296296296296</v>
      </c>
      <c r="J42" s="12">
        <f>G42-INDEX($G$5:$G$106,MATCH(D42,$D$5:$D$106,0))</f>
        <v>0.22347222222222218</v>
      </c>
    </row>
    <row r="43" spans="1:10" ht="15" customHeight="1">
      <c r="A43" s="11">
        <v>39</v>
      </c>
      <c r="B43" s="43" t="s">
        <v>125</v>
      </c>
      <c r="C43" s="43" t="s">
        <v>36</v>
      </c>
      <c r="D43" s="11" t="s">
        <v>52</v>
      </c>
      <c r="E43" s="43" t="s">
        <v>118</v>
      </c>
      <c r="F43" s="12">
        <v>0.8592361111111111</v>
      </c>
      <c r="G43" s="12">
        <v>0.8592361111111111</v>
      </c>
      <c r="H43" s="11" t="str">
        <f t="shared" si="2"/>
        <v>14.40/km</v>
      </c>
      <c r="I43" s="12">
        <f t="shared" si="3"/>
        <v>0.36340277777777774</v>
      </c>
      <c r="J43" s="12">
        <f>G43-INDEX($G$5:$G$106,MATCH(D43,$D$5:$D$106,0))</f>
        <v>0.30017361111111107</v>
      </c>
    </row>
    <row r="44" spans="1:10" ht="15" customHeight="1">
      <c r="A44" s="11">
        <v>40</v>
      </c>
      <c r="B44" s="43" t="s">
        <v>126</v>
      </c>
      <c r="C44" s="43" t="s">
        <v>127</v>
      </c>
      <c r="D44" s="11" t="s">
        <v>128</v>
      </c>
      <c r="E44" s="43" t="s">
        <v>129</v>
      </c>
      <c r="F44" s="12">
        <v>0.8592476851851852</v>
      </c>
      <c r="G44" s="12">
        <v>0.8592476851851852</v>
      </c>
      <c r="H44" s="11" t="str">
        <f t="shared" si="2"/>
        <v>14.40/km</v>
      </c>
      <c r="I44" s="12">
        <f t="shared" si="3"/>
        <v>0.3634143518518519</v>
      </c>
      <c r="J44" s="12">
        <f>G44-INDEX($G$5:$G$106,MATCH(D44,$D$5:$D$106,0))</f>
        <v>0</v>
      </c>
    </row>
    <row r="45" spans="1:10" ht="15" customHeight="1">
      <c r="A45" s="11">
        <v>41</v>
      </c>
      <c r="B45" s="43" t="s">
        <v>130</v>
      </c>
      <c r="C45" s="43" t="s">
        <v>32</v>
      </c>
      <c r="D45" s="11" t="s">
        <v>69</v>
      </c>
      <c r="E45" s="43" t="s">
        <v>118</v>
      </c>
      <c r="F45" s="12">
        <v>0.8592476851851852</v>
      </c>
      <c r="G45" s="12">
        <v>0.8592476851851852</v>
      </c>
      <c r="H45" s="11" t="str">
        <f t="shared" si="2"/>
        <v>14.40/km</v>
      </c>
      <c r="I45" s="12">
        <f t="shared" si="3"/>
        <v>0.3634143518518519</v>
      </c>
      <c r="J45" s="12">
        <f>G45-INDEX($G$5:$G$106,MATCH(D45,$D$5:$D$106,0))</f>
        <v>0.2247569444444445</v>
      </c>
    </row>
    <row r="46" spans="1:10" ht="15" customHeight="1">
      <c r="A46" s="11">
        <v>42</v>
      </c>
      <c r="B46" s="43" t="s">
        <v>131</v>
      </c>
      <c r="C46" s="43" t="s">
        <v>13</v>
      </c>
      <c r="D46" s="11" t="s">
        <v>66</v>
      </c>
      <c r="E46" s="43" t="s">
        <v>132</v>
      </c>
      <c r="F46" s="12">
        <v>0.8592476851851852</v>
      </c>
      <c r="G46" s="12">
        <v>0.8592476851851852</v>
      </c>
      <c r="H46" s="11" t="str">
        <f t="shared" si="2"/>
        <v>14.40/km</v>
      </c>
      <c r="I46" s="12">
        <f t="shared" si="3"/>
        <v>0.3634143518518519</v>
      </c>
      <c r="J46" s="12">
        <f>G46-INDEX($G$5:$G$106,MATCH(D46,$D$5:$D$106,0))</f>
        <v>0.2669907407407408</v>
      </c>
    </row>
    <row r="47" spans="1:10" ht="15" customHeight="1">
      <c r="A47" s="11">
        <v>43</v>
      </c>
      <c r="B47" s="43" t="s">
        <v>133</v>
      </c>
      <c r="C47" s="43" t="s">
        <v>26</v>
      </c>
      <c r="D47" s="11" t="s">
        <v>59</v>
      </c>
      <c r="E47" s="43" t="s">
        <v>134</v>
      </c>
      <c r="F47" s="12">
        <v>0.8701620370370371</v>
      </c>
      <c r="G47" s="12">
        <v>0.8701620370370371</v>
      </c>
      <c r="H47" s="11" t="str">
        <f t="shared" si="2"/>
        <v>14.51/km</v>
      </c>
      <c r="I47" s="12">
        <f t="shared" si="3"/>
        <v>0.37432870370370375</v>
      </c>
      <c r="J47" s="12">
        <f>G47-INDEX($G$5:$G$106,MATCH(D47,$D$5:$D$106,0))</f>
        <v>0.3041898148148149</v>
      </c>
    </row>
    <row r="48" spans="1:10" ht="15" customHeight="1">
      <c r="A48" s="11">
        <v>44</v>
      </c>
      <c r="B48" s="43" t="s">
        <v>135</v>
      </c>
      <c r="C48" s="43" t="s">
        <v>27</v>
      </c>
      <c r="D48" s="11" t="s">
        <v>52</v>
      </c>
      <c r="E48" s="43" t="s">
        <v>134</v>
      </c>
      <c r="F48" s="12">
        <v>0.8701851851851852</v>
      </c>
      <c r="G48" s="12">
        <v>0.8701851851851852</v>
      </c>
      <c r="H48" s="11" t="str">
        <f t="shared" si="2"/>
        <v>14.51/km</v>
      </c>
      <c r="I48" s="12">
        <f t="shared" si="3"/>
        <v>0.3743518518518518</v>
      </c>
      <c r="J48" s="12">
        <f>G48-INDEX($G$5:$G$106,MATCH(D48,$D$5:$D$106,0))</f>
        <v>0.31112268518518515</v>
      </c>
    </row>
    <row r="49" spans="1:10" ht="15" customHeight="1">
      <c r="A49" s="11">
        <v>45</v>
      </c>
      <c r="B49" s="43" t="s">
        <v>136</v>
      </c>
      <c r="C49" s="43" t="s">
        <v>21</v>
      </c>
      <c r="D49" s="11" t="s">
        <v>66</v>
      </c>
      <c r="E49" s="43" t="s">
        <v>137</v>
      </c>
      <c r="F49" s="12">
        <v>0.8750810185185185</v>
      </c>
      <c r="G49" s="12">
        <v>0.8750810185185185</v>
      </c>
      <c r="H49" s="11" t="str">
        <f t="shared" si="2"/>
        <v>14.56/km</v>
      </c>
      <c r="I49" s="12">
        <f t="shared" si="3"/>
        <v>0.37924768518518515</v>
      </c>
      <c r="J49" s="12">
        <f>G49-INDEX($G$5:$G$106,MATCH(D49,$D$5:$D$106,0))</f>
        <v>0.28282407407407406</v>
      </c>
    </row>
    <row r="50" spans="1:10" ht="15" customHeight="1">
      <c r="A50" s="11">
        <v>46</v>
      </c>
      <c r="B50" s="43" t="s">
        <v>138</v>
      </c>
      <c r="C50" s="43" t="s">
        <v>19</v>
      </c>
      <c r="D50" s="11" t="s">
        <v>69</v>
      </c>
      <c r="E50" s="43" t="s">
        <v>139</v>
      </c>
      <c r="F50" s="12">
        <v>0.9281828703703704</v>
      </c>
      <c r="G50" s="12">
        <v>0.9281828703703704</v>
      </c>
      <c r="H50" s="11" t="str">
        <f>TEXT(INT((HOUR(G50)*3600+MINUTE(G50)*60+SECOND(G50))/$J$3/60),"0")&amp;"."&amp;TEXT(MOD((HOUR(G50)*3600+MINUTE(G50)*60+SECOND(G50))/$J$3,60),"00")&amp;"/km"</f>
        <v>15.50/km</v>
      </c>
      <c r="I50" s="12">
        <f>G50-$G$5</f>
        <v>0.43234953703703705</v>
      </c>
      <c r="J50" s="12">
        <f>G50-INDEX($G$5:$G$106,MATCH(D50,$D$5:$D$106,0))</f>
        <v>0.29369212962962965</v>
      </c>
    </row>
    <row r="51" spans="1:10" ht="15" customHeight="1">
      <c r="A51" s="11">
        <v>47</v>
      </c>
      <c r="B51" s="43" t="s">
        <v>140</v>
      </c>
      <c r="C51" s="43" t="s">
        <v>141</v>
      </c>
      <c r="D51" s="11" t="s">
        <v>59</v>
      </c>
      <c r="E51" s="43" t="s">
        <v>142</v>
      </c>
      <c r="F51" s="12">
        <v>0.9281828703703704</v>
      </c>
      <c r="G51" s="12">
        <v>0.9281828703703704</v>
      </c>
      <c r="H51" s="11" t="str">
        <f>TEXT(INT((HOUR(G51)*3600+MINUTE(G51)*60+SECOND(G51))/$J$3/60),"0")&amp;"."&amp;TEXT(MOD((HOUR(G51)*3600+MINUTE(G51)*60+SECOND(G51))/$J$3,60),"00")&amp;"/km"</f>
        <v>15.50/km</v>
      </c>
      <c r="I51" s="12">
        <f>G51-$G$5</f>
        <v>0.43234953703703705</v>
      </c>
      <c r="J51" s="12">
        <f>G51-INDEX($G$5:$G$106,MATCH(D51,$D$5:$D$106,0))</f>
        <v>0.3622106481481482</v>
      </c>
    </row>
    <row r="52" spans="1:10" ht="15" customHeight="1">
      <c r="A52" s="14">
        <v>48</v>
      </c>
      <c r="B52" s="44" t="s">
        <v>143</v>
      </c>
      <c r="C52" s="44" t="s">
        <v>23</v>
      </c>
      <c r="D52" s="14" t="s">
        <v>69</v>
      </c>
      <c r="E52" s="44" t="s">
        <v>142</v>
      </c>
      <c r="F52" s="15">
        <v>0.9281828703703704</v>
      </c>
      <c r="G52" s="15">
        <v>0.9281828703703704</v>
      </c>
      <c r="H52" s="14" t="str">
        <f>TEXT(INT((HOUR(G52)*3600+MINUTE(G52)*60+SECOND(G52))/$J$3/60),"0")&amp;"."&amp;TEXT(MOD((HOUR(G52)*3600+MINUTE(G52)*60+SECOND(G52))/$J$3,60),"00")&amp;"/km"</f>
        <v>15.50/km</v>
      </c>
      <c r="I52" s="15">
        <f>G52-$G$5</f>
        <v>0.43234953703703705</v>
      </c>
      <c r="J52" s="15">
        <f>G52-INDEX($G$5:$G$106,MATCH(D52,$D$5:$D$106,0))</f>
        <v>0.29369212962962965</v>
      </c>
    </row>
  </sheetData>
  <sheetProtection/>
  <autoFilter ref="A4:J52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6" t="str">
        <f>Individuale!A1</f>
        <v>Gran Trail dei Monti Simbruini</v>
      </c>
      <c r="B1" s="37"/>
      <c r="C1" s="38"/>
    </row>
    <row r="2" spans="1:3" ht="24" customHeight="1">
      <c r="A2" s="34" t="str">
        <f>Individuale!A2</f>
        <v>2ª edizione </v>
      </c>
      <c r="B2" s="34"/>
      <c r="C2" s="34"/>
    </row>
    <row r="3" spans="1:3" ht="24" customHeight="1">
      <c r="A3" s="39" t="str">
        <f>Individuale!A3</f>
        <v>Monte Livata - Subiaco (RM) Italia - Sabato 04/07/2015</v>
      </c>
      <c r="B3" s="39"/>
      <c r="C3" s="39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2">
        <v>1</v>
      </c>
      <c r="B5" s="21" t="s">
        <v>88</v>
      </c>
      <c r="C5" s="29">
        <v>3</v>
      </c>
    </row>
    <row r="6" spans="1:3" ht="15" customHeight="1">
      <c r="A6" s="20">
        <v>2</v>
      </c>
      <c r="B6" s="19" t="s">
        <v>118</v>
      </c>
      <c r="C6" s="30">
        <v>3</v>
      </c>
    </row>
    <row r="7" spans="1:3" ht="15" customHeight="1">
      <c r="A7" s="20">
        <v>3</v>
      </c>
      <c r="B7" s="19" t="s">
        <v>56</v>
      </c>
      <c r="C7" s="30">
        <v>3</v>
      </c>
    </row>
    <row r="8" spans="1:3" ht="15" customHeight="1">
      <c r="A8" s="27">
        <v>4</v>
      </c>
      <c r="B8" s="28" t="s">
        <v>24</v>
      </c>
      <c r="C8" s="32">
        <v>2</v>
      </c>
    </row>
    <row r="9" spans="1:3" ht="15" customHeight="1">
      <c r="A9" s="20">
        <v>5</v>
      </c>
      <c r="B9" s="19" t="s">
        <v>142</v>
      </c>
      <c r="C9" s="30">
        <v>2</v>
      </c>
    </row>
    <row r="10" spans="1:3" ht="15" customHeight="1">
      <c r="A10" s="20">
        <v>6</v>
      </c>
      <c r="B10" s="19" t="s">
        <v>84</v>
      </c>
      <c r="C10" s="30">
        <v>2</v>
      </c>
    </row>
    <row r="11" spans="1:3" ht="15" customHeight="1">
      <c r="A11" s="20">
        <v>7</v>
      </c>
      <c r="B11" s="19" t="s">
        <v>134</v>
      </c>
      <c r="C11" s="30">
        <v>2</v>
      </c>
    </row>
    <row r="12" spans="1:3" ht="15" customHeight="1">
      <c r="A12" s="20">
        <v>8</v>
      </c>
      <c r="B12" s="19" t="s">
        <v>137</v>
      </c>
      <c r="C12" s="30">
        <v>1</v>
      </c>
    </row>
    <row r="13" spans="1:3" ht="15" customHeight="1">
      <c r="A13" s="20">
        <v>9</v>
      </c>
      <c r="B13" s="19" t="s">
        <v>129</v>
      </c>
      <c r="C13" s="30">
        <v>1</v>
      </c>
    </row>
    <row r="14" spans="1:3" ht="15" customHeight="1">
      <c r="A14" s="20">
        <v>10</v>
      </c>
      <c r="B14" s="19" t="s">
        <v>124</v>
      </c>
      <c r="C14" s="30">
        <v>1</v>
      </c>
    </row>
    <row r="15" spans="1:3" ht="15" customHeight="1">
      <c r="A15" s="20">
        <v>11</v>
      </c>
      <c r="B15" s="19" t="s">
        <v>76</v>
      </c>
      <c r="C15" s="30">
        <v>1</v>
      </c>
    </row>
    <row r="16" spans="1:3" ht="15" customHeight="1">
      <c r="A16" s="20">
        <v>12</v>
      </c>
      <c r="B16" s="19" t="s">
        <v>71</v>
      </c>
      <c r="C16" s="30">
        <v>1</v>
      </c>
    </row>
    <row r="17" spans="1:3" ht="15" customHeight="1">
      <c r="A17" s="20">
        <v>13</v>
      </c>
      <c r="B17" s="19" t="s">
        <v>63</v>
      </c>
      <c r="C17" s="30">
        <v>1</v>
      </c>
    </row>
    <row r="18" spans="1:3" ht="15" customHeight="1">
      <c r="A18" s="20">
        <v>14</v>
      </c>
      <c r="B18" s="19" t="s">
        <v>94</v>
      </c>
      <c r="C18" s="30">
        <v>1</v>
      </c>
    </row>
    <row r="19" spans="1:3" ht="15" customHeight="1">
      <c r="A19" s="20">
        <v>15</v>
      </c>
      <c r="B19" s="19" t="s">
        <v>132</v>
      </c>
      <c r="C19" s="30">
        <v>1</v>
      </c>
    </row>
    <row r="20" spans="1:3" ht="15" customHeight="1">
      <c r="A20" s="20">
        <v>16</v>
      </c>
      <c r="B20" s="19" t="s">
        <v>100</v>
      </c>
      <c r="C20" s="30">
        <v>1</v>
      </c>
    </row>
    <row r="21" spans="1:3" ht="15" customHeight="1">
      <c r="A21" s="20">
        <v>17</v>
      </c>
      <c r="B21" s="19" t="s">
        <v>67</v>
      </c>
      <c r="C21" s="30">
        <v>1</v>
      </c>
    </row>
    <row r="22" spans="1:3" ht="15" customHeight="1">
      <c r="A22" s="20">
        <v>18</v>
      </c>
      <c r="B22" s="19" t="s">
        <v>109</v>
      </c>
      <c r="C22" s="30">
        <v>1</v>
      </c>
    </row>
    <row r="23" spans="1:3" ht="15" customHeight="1">
      <c r="A23" s="20">
        <v>19</v>
      </c>
      <c r="B23" s="19" t="s">
        <v>106</v>
      </c>
      <c r="C23" s="30">
        <v>1</v>
      </c>
    </row>
    <row r="24" spans="1:3" ht="15" customHeight="1">
      <c r="A24" s="20">
        <v>20</v>
      </c>
      <c r="B24" s="19" t="s">
        <v>105</v>
      </c>
      <c r="C24" s="30">
        <v>1</v>
      </c>
    </row>
    <row r="25" spans="1:3" ht="15" customHeight="1">
      <c r="A25" s="20">
        <v>21</v>
      </c>
      <c r="B25" s="19" t="s">
        <v>91</v>
      </c>
      <c r="C25" s="30">
        <v>1</v>
      </c>
    </row>
    <row r="26" spans="1:3" ht="15" customHeight="1">
      <c r="A26" s="20">
        <v>22</v>
      </c>
      <c r="B26" s="19" t="s">
        <v>53</v>
      </c>
      <c r="C26" s="30">
        <v>1</v>
      </c>
    </row>
    <row r="27" spans="1:3" ht="15" customHeight="1">
      <c r="A27" s="20">
        <v>23</v>
      </c>
      <c r="B27" s="19" t="s">
        <v>86</v>
      </c>
      <c r="C27" s="30">
        <v>1</v>
      </c>
    </row>
    <row r="28" spans="1:3" ht="15" customHeight="1">
      <c r="A28" s="20">
        <v>24</v>
      </c>
      <c r="B28" s="19" t="s">
        <v>96</v>
      </c>
      <c r="C28" s="30">
        <v>1</v>
      </c>
    </row>
    <row r="29" spans="1:3" ht="15" customHeight="1">
      <c r="A29" s="20">
        <v>25</v>
      </c>
      <c r="B29" s="19" t="s">
        <v>50</v>
      </c>
      <c r="C29" s="30">
        <v>1</v>
      </c>
    </row>
    <row r="30" spans="1:3" ht="15" customHeight="1">
      <c r="A30" s="20">
        <v>26</v>
      </c>
      <c r="B30" s="19" t="s">
        <v>113</v>
      </c>
      <c r="C30" s="30">
        <v>1</v>
      </c>
    </row>
    <row r="31" spans="1:3" ht="15" customHeight="1">
      <c r="A31" s="20">
        <v>27</v>
      </c>
      <c r="B31" s="19" t="s">
        <v>82</v>
      </c>
      <c r="C31" s="30">
        <v>1</v>
      </c>
    </row>
    <row r="32" spans="1:3" ht="15" customHeight="1">
      <c r="A32" s="20">
        <v>28</v>
      </c>
      <c r="B32" s="19" t="s">
        <v>104</v>
      </c>
      <c r="C32" s="30">
        <v>1</v>
      </c>
    </row>
    <row r="33" spans="1:3" ht="15" customHeight="1">
      <c r="A33" s="20">
        <v>29</v>
      </c>
      <c r="B33" s="19" t="s">
        <v>121</v>
      </c>
      <c r="C33" s="30">
        <v>1</v>
      </c>
    </row>
    <row r="34" spans="1:3" ht="15" customHeight="1">
      <c r="A34" s="20">
        <v>30</v>
      </c>
      <c r="B34" s="19" t="s">
        <v>122</v>
      </c>
      <c r="C34" s="30">
        <v>1</v>
      </c>
    </row>
    <row r="35" spans="1:3" ht="15" customHeight="1">
      <c r="A35" s="20">
        <v>31</v>
      </c>
      <c r="B35" s="19" t="s">
        <v>47</v>
      </c>
      <c r="C35" s="30">
        <v>1</v>
      </c>
    </row>
    <row r="36" spans="1:3" ht="15" customHeight="1">
      <c r="A36" s="20">
        <v>32</v>
      </c>
      <c r="B36" s="19" t="s">
        <v>60</v>
      </c>
      <c r="C36" s="30">
        <v>1</v>
      </c>
    </row>
    <row r="37" spans="1:3" ht="15" customHeight="1">
      <c r="A37" s="20">
        <v>33</v>
      </c>
      <c r="B37" s="19" t="s">
        <v>139</v>
      </c>
      <c r="C37" s="30">
        <v>1</v>
      </c>
    </row>
    <row r="38" spans="1:3" ht="15" customHeight="1">
      <c r="A38" s="20">
        <v>34</v>
      </c>
      <c r="B38" s="19" t="s">
        <v>78</v>
      </c>
      <c r="C38" s="30">
        <v>1</v>
      </c>
    </row>
    <row r="39" spans="1:3" ht="15" customHeight="1">
      <c r="A39" s="20">
        <v>35</v>
      </c>
      <c r="B39" s="19" t="s">
        <v>74</v>
      </c>
      <c r="C39" s="30">
        <v>1</v>
      </c>
    </row>
    <row r="40" spans="1:3" ht="15" customHeight="1">
      <c r="A40" s="24">
        <v>36</v>
      </c>
      <c r="B40" s="18" t="s">
        <v>144</v>
      </c>
      <c r="C40" s="31">
        <v>3</v>
      </c>
    </row>
    <row r="41" ht="12.75">
      <c r="C41" s="2">
        <f>SUM(C5:C40)</f>
        <v>48</v>
      </c>
    </row>
  </sheetData>
  <sheetProtection/>
  <autoFilter ref="A4:C5">
    <sortState ref="A5:C41">
      <sortCondition descending="1" sortBy="value" ref="C5:C41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2015-07-07T14:17:46Z</dcterms:modified>
  <cp:category/>
  <cp:version/>
  <cp:contentType/>
  <cp:contentStatus/>
</cp:coreProperties>
</file>