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<sst xmlns="http://schemas.openxmlformats.org/spreadsheetml/2006/main" count="144" uniqueCount="84">
  <si>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</si>
  <si>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</si>
  <si>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</si>
  <si>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</si>
  <si>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</si>
  <si>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</si>
  <si>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</si>
  <si>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</si>
  <si>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</si>
  <si>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</si>
  <si>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</si>
  <si>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</si>
  <si>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SF</t>
  </si>
  <si>
    <t>ATLETICA LA SBARRA</t>
  </si>
  <si>
    <t>LBM SPORT TEAM</t>
  </si>
  <si>
    <t>S.S. LAZIO ATLETICA LEGGERA</t>
  </si>
  <si>
    <t>UISP ROMA</t>
  </si>
  <si>
    <t>PFIZER ITALIA RUNNING TEAM</t>
  </si>
  <si>
    <t>LEONE  PIETRO</t>
  </si>
  <si>
    <t>RCF ROMA SUD</t>
  </si>
  <si>
    <t>SPADARO  FABRIZIO</t>
  </si>
  <si>
    <t>PIETROSANTI  ALESSANDRO</t>
  </si>
  <si>
    <t>MM40</t>
  </si>
  <si>
    <t>A.S.D. VITAMINA RUNNING TEAM</t>
  </si>
  <si>
    <t>DEL MONACO  GUIDO</t>
  </si>
  <si>
    <t>MM35</t>
  </si>
  <si>
    <t>FIDAL RUN CARD</t>
  </si>
  <si>
    <t>CIARMATONE  MARIO</t>
  </si>
  <si>
    <t>A.S.D. ROCCAGORGA</t>
  </si>
  <si>
    <t>BELL  DAVID GRAHAM</t>
  </si>
  <si>
    <t>MM55</t>
  </si>
  <si>
    <t>ABSI  SADIDDIN</t>
  </si>
  <si>
    <t>MM50</t>
  </si>
  <si>
    <t>A.S.D. RUNFOREVER APRILIA</t>
  </si>
  <si>
    <t>TONI  ANDREA</t>
  </si>
  <si>
    <t>DI SOMMA  ANDREA</t>
  </si>
  <si>
    <t>DE ANGELIS  ROBERTO</t>
  </si>
  <si>
    <t xml:space="preserve">A.S.D. LIBERATLETICA </t>
  </si>
  <si>
    <t>TRAPANI  VALENTINA</t>
  </si>
  <si>
    <t>DE VITO  DOMENICO</t>
  </si>
  <si>
    <t>MM45</t>
  </si>
  <si>
    <t>GIOVANNUCCI  MARCO</t>
  </si>
  <si>
    <t>DE ANGELIS  FABRIZIO</t>
  </si>
  <si>
    <t>PODISTICA APRILIA</t>
  </si>
  <si>
    <t>VENTRE  MASSIMILIANO</t>
  </si>
  <si>
    <t>A.S.D. PODISTICA POMEZIA</t>
  </si>
  <si>
    <t>PAOLETTI  FABIO</t>
  </si>
  <si>
    <t>FRANGELLA  ALESSANDRO</t>
  </si>
  <si>
    <t>AMICI PARCO CASTELLI ROMANI</t>
  </si>
  <si>
    <t>ROBL  KARIN</t>
  </si>
  <si>
    <t>MF45</t>
  </si>
  <si>
    <t>GIOVANNI SCAVO 2000 ATL.</t>
  </si>
  <si>
    <t>PAONE  GIANNI</t>
  </si>
  <si>
    <t>MM65</t>
  </si>
  <si>
    <t>PASSARELLI  CHRISTIAN</t>
  </si>
  <si>
    <t>A.S.D. TRIATHLON OSTIA</t>
  </si>
  <si>
    <t>FERRARI  VALENTINA</t>
  </si>
  <si>
    <t>MURGIA  SILVANO MARIO</t>
  </si>
  <si>
    <t>MM60</t>
  </si>
  <si>
    <t>LONGO  PIETRO MARIA</t>
  </si>
  <si>
    <t>PODISTICA GARBATELLA</t>
  </si>
  <si>
    <t>CHANCHANE  DIAE ERRAHNE</t>
  </si>
  <si>
    <t>INDIATI  ANDREA</t>
  </si>
  <si>
    <t>GAIGHER  GIOVANNI</t>
  </si>
  <si>
    <t>PM</t>
  </si>
  <si>
    <t>LIBERO</t>
  </si>
  <si>
    <t>IAGNITKAIA  ELINA</t>
  </si>
  <si>
    <t>TERRANOVA  DANIELE</t>
  </si>
  <si>
    <t>AM</t>
  </si>
  <si>
    <t>TERRANOVA  SALVATORE</t>
  </si>
  <si>
    <t>LA PACE  LUCIANA</t>
  </si>
  <si>
    <t>MF50</t>
  </si>
  <si>
    <t>NOTARISTEFANO  DAVIDE</t>
  </si>
  <si>
    <t>BONIFAZI  FRANCESCA</t>
  </si>
  <si>
    <t>MF40</t>
  </si>
  <si>
    <t>BUSCARINI  MARIO</t>
  </si>
  <si>
    <t>FATICANTI  FULVIO</t>
  </si>
  <si>
    <t>VERDE  FILIPPO</t>
  </si>
  <si>
    <t>A.S.D. AMATORI ATLETICA POMEZIA</t>
  </si>
  <si>
    <t>ARANCI  FERDINANDO</t>
  </si>
  <si>
    <t>G.S. ROMANA GAS</t>
  </si>
  <si>
    <t>Corri Ardea</t>
  </si>
  <si>
    <t>1ª edizione</t>
  </si>
  <si>
    <t>Ardea (Roma) Italia - Sabato 29/10/2016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</si>
</sst>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179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79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81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82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83</v>
      </c>
      <c r="B3" s="29"/>
      <c r="C3" s="29"/>
      <c r="D3" s="29"/>
      <c r="E3" s="29"/>
      <c r="F3" s="29"/>
      <c r="G3" s="29"/>
      <c r="H3" s="3" t="s">
        <v>0</v>
      </c>
      <c r="I3" s="4">
        <v>4.9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18</v>
      </c>
      <c r="C5" s="43"/>
      <c r="D5" s="11" t="s">
        <v>11</v>
      </c>
      <c r="E5" s="34" t="s">
        <v>19</v>
      </c>
      <c r="F5" s="35">
        <v>0.010925925925925926</v>
      </c>
      <c r="G5" s="11" t="str">
        <f>TEXT(INT((HOUR(F5)*3600+MINUTE(F5)*60+SECOND(F5))/$I$3/60),"0")&amp;"."&amp;TEXT(MOD((HOUR(F5)*3600+MINUTE(F5)*60+SECOND(F5))/$I$3,60),"00")&amp;"/km"</f>
        <v>3.13/km</v>
      </c>
      <c r="H5" s="14">
        <f>F5-$F$5</f>
        <v>0</v>
      </c>
      <c r="I5" s="14">
        <f>F5-INDEX($F$5:$F$76,MATCH(D5,$D$5:$D$76,0))</f>
        <v>0</v>
      </c>
    </row>
    <row r="6" spans="1:9" s="10" customFormat="1" ht="15" customHeight="1">
      <c r="A6" s="12">
        <v>2</v>
      </c>
      <c r="B6" s="41" t="s">
        <v>20</v>
      </c>
      <c r="C6" s="44"/>
      <c r="D6" s="12" t="s">
        <v>11</v>
      </c>
      <c r="E6" s="36" t="s">
        <v>13</v>
      </c>
      <c r="F6" s="37">
        <v>0.011087962962962963</v>
      </c>
      <c r="G6" s="12" t="str">
        <f aca="true" t="shared" si="0" ref="G6:G21">TEXT(INT((HOUR(F6)*3600+MINUTE(F6)*60+SECOND(F6))/$I$3/60),"0")&amp;"."&amp;TEXT(MOD((HOUR(F6)*3600+MINUTE(F6)*60+SECOND(F6))/$I$3,60),"00")&amp;"/km"</f>
        <v>3.16/km</v>
      </c>
      <c r="H6" s="13">
        <f aca="true" t="shared" si="1" ref="H6:H21">F6-$F$5</f>
        <v>0.00016203703703703692</v>
      </c>
      <c r="I6" s="13">
        <f>F6-INDEX($F$5:$F$76,MATCH(D6,$D$5:$D$76,0))</f>
        <v>0.00016203703703703692</v>
      </c>
    </row>
    <row r="7" spans="1:9" s="10" customFormat="1" ht="15" customHeight="1">
      <c r="A7" s="12">
        <v>3</v>
      </c>
      <c r="B7" s="41" t="s">
        <v>21</v>
      </c>
      <c r="C7" s="44"/>
      <c r="D7" s="12" t="s">
        <v>22</v>
      </c>
      <c r="E7" s="36" t="s">
        <v>23</v>
      </c>
      <c r="F7" s="37">
        <v>0.01136574074074074</v>
      </c>
      <c r="G7" s="12" t="str">
        <f t="shared" si="0"/>
        <v>3.20/km</v>
      </c>
      <c r="H7" s="13">
        <f t="shared" si="1"/>
        <v>0.00043981481481481476</v>
      </c>
      <c r="I7" s="13">
        <f>F7-INDEX($F$5:$F$76,MATCH(D7,$D$5:$D$76,0))</f>
        <v>0</v>
      </c>
    </row>
    <row r="8" spans="1:9" s="10" customFormat="1" ht="15" customHeight="1">
      <c r="A8" s="12">
        <v>4</v>
      </c>
      <c r="B8" s="41" t="s">
        <v>24</v>
      </c>
      <c r="C8" s="44"/>
      <c r="D8" s="12" t="s">
        <v>25</v>
      </c>
      <c r="E8" s="36" t="s">
        <v>26</v>
      </c>
      <c r="F8" s="37">
        <v>0.011481481481481481</v>
      </c>
      <c r="G8" s="12" t="str">
        <f t="shared" si="0"/>
        <v>3.22/km</v>
      </c>
      <c r="H8" s="13">
        <f t="shared" si="1"/>
        <v>0.0005555555555555557</v>
      </c>
      <c r="I8" s="13">
        <f>F8-INDEX($F$5:$F$76,MATCH(D8,$D$5:$D$76,0))</f>
        <v>0</v>
      </c>
    </row>
    <row r="9" spans="1:9" s="10" customFormat="1" ht="15" customHeight="1">
      <c r="A9" s="12">
        <v>5</v>
      </c>
      <c r="B9" s="41" t="s">
        <v>27</v>
      </c>
      <c r="C9" s="44"/>
      <c r="D9" s="12" t="s">
        <v>25</v>
      </c>
      <c r="E9" s="36" t="s">
        <v>28</v>
      </c>
      <c r="F9" s="37">
        <v>0.011608796296296296</v>
      </c>
      <c r="G9" s="12" t="str">
        <f t="shared" si="0"/>
        <v>3.25/km</v>
      </c>
      <c r="H9" s="13">
        <f t="shared" si="1"/>
        <v>0.0006828703703703701</v>
      </c>
      <c r="I9" s="13">
        <f>F9-INDEX($F$5:$F$76,MATCH(D9,$D$5:$D$76,0))</f>
        <v>0.00012731481481481448</v>
      </c>
    </row>
    <row r="10" spans="1:9" s="10" customFormat="1" ht="15" customHeight="1">
      <c r="A10" s="12">
        <v>6</v>
      </c>
      <c r="B10" s="41" t="s">
        <v>29</v>
      </c>
      <c r="C10" s="44"/>
      <c r="D10" s="12" t="s">
        <v>30</v>
      </c>
      <c r="E10" s="36" t="s">
        <v>14</v>
      </c>
      <c r="F10" s="37">
        <v>0.012083333333333333</v>
      </c>
      <c r="G10" s="12" t="str">
        <f t="shared" si="0"/>
        <v>3.33/km</v>
      </c>
      <c r="H10" s="13">
        <f t="shared" si="1"/>
        <v>0.0011574074074074073</v>
      </c>
      <c r="I10" s="13">
        <f>F10-INDEX($F$5:$F$76,MATCH(D10,$D$5:$D$76,0))</f>
        <v>0</v>
      </c>
    </row>
    <row r="11" spans="1:9" s="10" customFormat="1" ht="15" customHeight="1">
      <c r="A11" s="12">
        <v>7</v>
      </c>
      <c r="B11" s="41" t="s">
        <v>31</v>
      </c>
      <c r="C11" s="44"/>
      <c r="D11" s="12" t="s">
        <v>32</v>
      </c>
      <c r="E11" s="36" t="s">
        <v>33</v>
      </c>
      <c r="F11" s="37">
        <v>0.012164351851851852</v>
      </c>
      <c r="G11" s="12" t="str">
        <f t="shared" si="0"/>
        <v>3.34/km</v>
      </c>
      <c r="H11" s="13">
        <f t="shared" si="1"/>
        <v>0.0012384259259259258</v>
      </c>
      <c r="I11" s="13">
        <f>F11-INDEX($F$5:$F$76,MATCH(D11,$D$5:$D$76,0))</f>
        <v>0</v>
      </c>
    </row>
    <row r="12" spans="1:9" s="10" customFormat="1" ht="15" customHeight="1">
      <c r="A12" s="12">
        <v>8</v>
      </c>
      <c r="B12" s="41" t="s">
        <v>34</v>
      </c>
      <c r="C12" s="44"/>
      <c r="D12" s="12" t="s">
        <v>32</v>
      </c>
      <c r="E12" s="36" t="s">
        <v>14</v>
      </c>
      <c r="F12" s="37">
        <v>0.012465277777777778</v>
      </c>
      <c r="G12" s="12" t="str">
        <f t="shared" si="0"/>
        <v>3.40/km</v>
      </c>
      <c r="H12" s="13">
        <f t="shared" si="1"/>
        <v>0.0015393518518518525</v>
      </c>
      <c r="I12" s="13">
        <f>F12-INDEX($F$5:$F$76,MATCH(D12,$D$5:$D$76,0))</f>
        <v>0.0003009259259259267</v>
      </c>
    </row>
    <row r="13" spans="1:9" s="10" customFormat="1" ht="15" customHeight="1">
      <c r="A13" s="12">
        <v>9</v>
      </c>
      <c r="B13" s="41" t="s">
        <v>35</v>
      </c>
      <c r="C13" s="44"/>
      <c r="D13" s="12" t="s">
        <v>11</v>
      </c>
      <c r="E13" s="36" t="s">
        <v>13</v>
      </c>
      <c r="F13" s="37">
        <v>0.012523148148148148</v>
      </c>
      <c r="G13" s="12" t="str">
        <f t="shared" si="0"/>
        <v>3.41/km</v>
      </c>
      <c r="H13" s="13">
        <f t="shared" si="1"/>
        <v>0.001597222222222222</v>
      </c>
      <c r="I13" s="13">
        <f>F13-INDEX($F$5:$F$76,MATCH(D13,$D$5:$D$76,0))</f>
        <v>0.001597222222222222</v>
      </c>
    </row>
    <row r="14" spans="1:9" s="10" customFormat="1" ht="15" customHeight="1">
      <c r="A14" s="12">
        <v>10</v>
      </c>
      <c r="B14" s="41" t="s">
        <v>36</v>
      </c>
      <c r="C14" s="44"/>
      <c r="D14" s="12" t="s">
        <v>30</v>
      </c>
      <c r="E14" s="36" t="s">
        <v>37</v>
      </c>
      <c r="F14" s="37">
        <v>0.012615740740740742</v>
      </c>
      <c r="G14" s="12" t="str">
        <f t="shared" si="0"/>
        <v>3.42/km</v>
      </c>
      <c r="H14" s="13">
        <f t="shared" si="1"/>
        <v>0.0016898148148148159</v>
      </c>
      <c r="I14" s="13">
        <f>F14-INDEX($F$5:$F$76,MATCH(D14,$D$5:$D$76,0))</f>
        <v>0.0005324074074074085</v>
      </c>
    </row>
    <row r="15" spans="1:9" s="10" customFormat="1" ht="15" customHeight="1">
      <c r="A15" s="12">
        <v>11</v>
      </c>
      <c r="B15" s="41" t="s">
        <v>38</v>
      </c>
      <c r="C15" s="44"/>
      <c r="D15" s="12" t="s">
        <v>12</v>
      </c>
      <c r="E15" s="36" t="s">
        <v>28</v>
      </c>
      <c r="F15" s="37">
        <v>0.01326388888888889</v>
      </c>
      <c r="G15" s="12" t="str">
        <f t="shared" si="0"/>
        <v>3.54/km</v>
      </c>
      <c r="H15" s="13">
        <f t="shared" si="1"/>
        <v>0.0023379629629629636</v>
      </c>
      <c r="I15" s="13">
        <f>F15-INDEX($F$5:$F$76,MATCH(D15,$D$5:$D$76,0))</f>
        <v>0</v>
      </c>
    </row>
    <row r="16" spans="1:9" s="10" customFormat="1" ht="15" customHeight="1">
      <c r="A16" s="12">
        <v>12</v>
      </c>
      <c r="B16" s="41" t="s">
        <v>39</v>
      </c>
      <c r="C16" s="44"/>
      <c r="D16" s="12" t="s">
        <v>40</v>
      </c>
      <c r="E16" s="36" t="s">
        <v>13</v>
      </c>
      <c r="F16" s="37">
        <v>0.01337962962962963</v>
      </c>
      <c r="G16" s="12" t="str">
        <f t="shared" si="0"/>
        <v>3.56/km</v>
      </c>
      <c r="H16" s="13">
        <f t="shared" si="1"/>
        <v>0.0024537037037037045</v>
      </c>
      <c r="I16" s="13">
        <f>F16-INDEX($F$5:$F$76,MATCH(D16,$D$5:$D$76,0))</f>
        <v>0</v>
      </c>
    </row>
    <row r="17" spans="1:9" s="10" customFormat="1" ht="15" customHeight="1">
      <c r="A17" s="12">
        <v>13</v>
      </c>
      <c r="B17" s="41" t="s">
        <v>41</v>
      </c>
      <c r="C17" s="44"/>
      <c r="D17" s="12" t="s">
        <v>40</v>
      </c>
      <c r="E17" s="36" t="s">
        <v>15</v>
      </c>
      <c r="F17" s="37">
        <v>0.01355324074074074</v>
      </c>
      <c r="G17" s="12" t="str">
        <f t="shared" si="0"/>
        <v>3.59/km</v>
      </c>
      <c r="H17" s="13">
        <f t="shared" si="1"/>
        <v>0.002627314814814815</v>
      </c>
      <c r="I17" s="13">
        <f>F17-INDEX($F$5:$F$76,MATCH(D17,$D$5:$D$76,0))</f>
        <v>0.0001736111111111105</v>
      </c>
    </row>
    <row r="18" spans="1:9" s="10" customFormat="1" ht="15" customHeight="1">
      <c r="A18" s="12">
        <v>14</v>
      </c>
      <c r="B18" s="41" t="s">
        <v>42</v>
      </c>
      <c r="C18" s="44"/>
      <c r="D18" s="12" t="s">
        <v>22</v>
      </c>
      <c r="E18" s="36" t="s">
        <v>43</v>
      </c>
      <c r="F18" s="37">
        <v>0.01369212962962963</v>
      </c>
      <c r="G18" s="12" t="str">
        <f t="shared" si="0"/>
        <v>4.01/km</v>
      </c>
      <c r="H18" s="13">
        <f t="shared" si="1"/>
        <v>0.0027662037037037047</v>
      </c>
      <c r="I18" s="13">
        <f>F18-INDEX($F$5:$F$76,MATCH(D18,$D$5:$D$76,0))</f>
        <v>0.00232638888888889</v>
      </c>
    </row>
    <row r="19" spans="1:9" s="10" customFormat="1" ht="15" customHeight="1">
      <c r="A19" s="12">
        <v>15</v>
      </c>
      <c r="B19" s="41" t="s">
        <v>44</v>
      </c>
      <c r="C19" s="44"/>
      <c r="D19" s="12" t="s">
        <v>22</v>
      </c>
      <c r="E19" s="36" t="s">
        <v>45</v>
      </c>
      <c r="F19" s="37">
        <v>0.013726851851851851</v>
      </c>
      <c r="G19" s="12" t="str">
        <f t="shared" si="0"/>
        <v>4.02/km</v>
      </c>
      <c r="H19" s="13">
        <f t="shared" si="1"/>
        <v>0.0028009259259259255</v>
      </c>
      <c r="I19" s="13">
        <f>F19-INDEX($F$5:$F$76,MATCH(D19,$D$5:$D$76,0))</f>
        <v>0.0023611111111111107</v>
      </c>
    </row>
    <row r="20" spans="1:9" s="10" customFormat="1" ht="15" customHeight="1">
      <c r="A20" s="12">
        <v>16</v>
      </c>
      <c r="B20" s="41" t="s">
        <v>46</v>
      </c>
      <c r="C20" s="44"/>
      <c r="D20" s="12" t="s">
        <v>40</v>
      </c>
      <c r="E20" s="36" t="s">
        <v>16</v>
      </c>
      <c r="F20" s="37">
        <v>0.013761574074074074</v>
      </c>
      <c r="G20" s="12" t="str">
        <f t="shared" si="0"/>
        <v>4.03/km</v>
      </c>
      <c r="H20" s="13">
        <f t="shared" si="1"/>
        <v>0.002835648148148148</v>
      </c>
      <c r="I20" s="13">
        <f>F20-INDEX($F$5:$F$76,MATCH(D20,$D$5:$D$76,0))</f>
        <v>0.00038194444444444343</v>
      </c>
    </row>
    <row r="21" spans="1:9" ht="15" customHeight="1">
      <c r="A21" s="12">
        <v>17</v>
      </c>
      <c r="B21" s="41" t="s">
        <v>47</v>
      </c>
      <c r="C21" s="44"/>
      <c r="D21" s="12" t="s">
        <v>11</v>
      </c>
      <c r="E21" s="36" t="s">
        <v>48</v>
      </c>
      <c r="F21" s="37">
        <v>0.013831018518518519</v>
      </c>
      <c r="G21" s="12" t="str">
        <f t="shared" si="0"/>
        <v>4.04/km</v>
      </c>
      <c r="H21" s="13">
        <f t="shared" si="1"/>
        <v>0.002905092592592593</v>
      </c>
      <c r="I21" s="13">
        <f>F21-INDEX($F$5:$F$76,MATCH(D21,$D$5:$D$76,0))</f>
        <v>0.002905092592592593</v>
      </c>
    </row>
    <row r="22" spans="1:9" ht="15" customHeight="1">
      <c r="A22" s="12">
        <v>18</v>
      </c>
      <c r="B22" s="41" t="s">
        <v>49</v>
      </c>
      <c r="C22" s="44"/>
      <c r="D22" s="12" t="s">
        <v>50</v>
      </c>
      <c r="E22" s="36" t="s">
        <v>51</v>
      </c>
      <c r="F22" s="37">
        <v>0.013854166666666667</v>
      </c>
      <c r="G22" s="12" t="str">
        <f aca="true" t="shared" si="2" ref="G22:G32">TEXT(INT((HOUR(F22)*3600+MINUTE(F22)*60+SECOND(F22))/$I$3/60),"0")&amp;"."&amp;TEXT(MOD((HOUR(F22)*3600+MINUTE(F22)*60+SECOND(F22))/$I$3,60),"00")&amp;"/km"</f>
        <v>4.04/km</v>
      </c>
      <c r="H22" s="13">
        <f aca="true" t="shared" si="3" ref="H22:H32">F22-$F$5</f>
        <v>0.0029282407407407417</v>
      </c>
      <c r="I22" s="13">
        <f>F22-INDEX($F$5:$F$76,MATCH(D22,$D$5:$D$76,0))</f>
        <v>0</v>
      </c>
    </row>
    <row r="23" spans="1:9" ht="15" customHeight="1">
      <c r="A23" s="12">
        <v>19</v>
      </c>
      <c r="B23" s="41" t="s">
        <v>52</v>
      </c>
      <c r="C23" s="44"/>
      <c r="D23" s="12" t="s">
        <v>53</v>
      </c>
      <c r="E23" s="36" t="s">
        <v>15</v>
      </c>
      <c r="F23" s="37">
        <v>0.013877314814814815</v>
      </c>
      <c r="G23" s="12" t="str">
        <f t="shared" si="2"/>
        <v>4.05/km</v>
      </c>
      <c r="H23" s="13">
        <f t="shared" si="3"/>
        <v>0.002951388888888889</v>
      </c>
      <c r="I23" s="13">
        <f>F23-INDEX($F$5:$F$76,MATCH(D23,$D$5:$D$76,0))</f>
        <v>0</v>
      </c>
    </row>
    <row r="24" spans="1:9" ht="15" customHeight="1">
      <c r="A24" s="12">
        <v>20</v>
      </c>
      <c r="B24" s="41" t="s">
        <v>54</v>
      </c>
      <c r="C24" s="44"/>
      <c r="D24" s="12" t="s">
        <v>11</v>
      </c>
      <c r="E24" s="36" t="s">
        <v>55</v>
      </c>
      <c r="F24" s="37">
        <v>0.013993055555555555</v>
      </c>
      <c r="G24" s="12" t="str">
        <f t="shared" si="2"/>
        <v>4.07/km</v>
      </c>
      <c r="H24" s="13">
        <f t="shared" si="3"/>
        <v>0.0030671296296296297</v>
      </c>
      <c r="I24" s="13">
        <f>F24-INDEX($F$5:$F$76,MATCH(D24,$D$5:$D$76,0))</f>
        <v>0.0030671296296296297</v>
      </c>
    </row>
    <row r="25" spans="1:9" ht="15" customHeight="1">
      <c r="A25" s="12">
        <v>21</v>
      </c>
      <c r="B25" s="41" t="s">
        <v>56</v>
      </c>
      <c r="C25" s="44"/>
      <c r="D25" s="12" t="s">
        <v>12</v>
      </c>
      <c r="E25" s="36" t="s">
        <v>13</v>
      </c>
      <c r="F25" s="37">
        <v>0.0140625</v>
      </c>
      <c r="G25" s="12" t="str">
        <f t="shared" si="2"/>
        <v>4.08/km</v>
      </c>
      <c r="H25" s="13">
        <f t="shared" si="3"/>
        <v>0.0031365740740740746</v>
      </c>
      <c r="I25" s="13">
        <f>F25-INDEX($F$5:$F$76,MATCH(D25,$D$5:$D$76,0))</f>
        <v>0.000798611111111111</v>
      </c>
    </row>
    <row r="26" spans="1:9" ht="15" customHeight="1">
      <c r="A26" s="12">
        <v>22</v>
      </c>
      <c r="B26" s="41" t="s">
        <v>57</v>
      </c>
      <c r="C26" s="44"/>
      <c r="D26" s="12" t="s">
        <v>58</v>
      </c>
      <c r="E26" s="36" t="s">
        <v>48</v>
      </c>
      <c r="F26" s="37">
        <v>0.01431712962962963</v>
      </c>
      <c r="G26" s="12" t="str">
        <f t="shared" si="2"/>
        <v>4.12/km</v>
      </c>
      <c r="H26" s="13">
        <f t="shared" si="3"/>
        <v>0.0033912037037037036</v>
      </c>
      <c r="I26" s="13">
        <f>F26-INDEX($F$5:$F$76,MATCH(D26,$D$5:$D$76,0))</f>
        <v>0</v>
      </c>
    </row>
    <row r="27" spans="1:9" ht="15" customHeight="1">
      <c r="A27" s="12">
        <v>23</v>
      </c>
      <c r="B27" s="41" t="s">
        <v>59</v>
      </c>
      <c r="C27" s="44"/>
      <c r="D27" s="12" t="s">
        <v>58</v>
      </c>
      <c r="E27" s="36" t="s">
        <v>60</v>
      </c>
      <c r="F27" s="37">
        <v>0.0146875</v>
      </c>
      <c r="G27" s="12" t="str">
        <f t="shared" si="2"/>
        <v>4.19/km</v>
      </c>
      <c r="H27" s="13">
        <f t="shared" si="3"/>
        <v>0.0037615740740740734</v>
      </c>
      <c r="I27" s="13">
        <f>F27-INDEX($F$5:$F$76,MATCH(D27,$D$5:$D$76,0))</f>
        <v>0.00037037037037036986</v>
      </c>
    </row>
    <row r="28" spans="1:9" ht="15" customHeight="1">
      <c r="A28" s="12">
        <v>24</v>
      </c>
      <c r="B28" s="41" t="s">
        <v>61</v>
      </c>
      <c r="C28" s="44"/>
      <c r="D28" s="12" t="s">
        <v>11</v>
      </c>
      <c r="E28" s="36" t="s">
        <v>43</v>
      </c>
      <c r="F28" s="37">
        <v>0.015925925925925927</v>
      </c>
      <c r="G28" s="12" t="str">
        <f t="shared" si="2"/>
        <v>4.41/km</v>
      </c>
      <c r="H28" s="13">
        <f t="shared" si="3"/>
        <v>0.005000000000000001</v>
      </c>
      <c r="I28" s="13">
        <f>F28-INDEX($F$5:$F$76,MATCH(D28,$D$5:$D$76,0))</f>
        <v>0.005000000000000001</v>
      </c>
    </row>
    <row r="29" spans="1:9" ht="15" customHeight="1">
      <c r="A29" s="12">
        <v>25</v>
      </c>
      <c r="B29" s="41" t="s">
        <v>62</v>
      </c>
      <c r="C29" s="44"/>
      <c r="D29" s="12" t="s">
        <v>11</v>
      </c>
      <c r="E29" s="36" t="s">
        <v>45</v>
      </c>
      <c r="F29" s="37">
        <v>0.015949074074074074</v>
      </c>
      <c r="G29" s="12" t="str">
        <f t="shared" si="2"/>
        <v>4.41/km</v>
      </c>
      <c r="H29" s="13">
        <f t="shared" si="3"/>
        <v>0.005023148148148148</v>
      </c>
      <c r="I29" s="13">
        <f>F29-INDEX($F$5:$F$76,MATCH(D29,$D$5:$D$76,0))</f>
        <v>0.005023148148148148</v>
      </c>
    </row>
    <row r="30" spans="1:9" ht="15" customHeight="1">
      <c r="A30" s="12">
        <v>26</v>
      </c>
      <c r="B30" s="41" t="s">
        <v>63</v>
      </c>
      <c r="C30" s="44"/>
      <c r="D30" s="12" t="s">
        <v>64</v>
      </c>
      <c r="E30" s="36" t="s">
        <v>65</v>
      </c>
      <c r="F30" s="37">
        <v>0.016064814814814816</v>
      </c>
      <c r="G30" s="12" t="str">
        <f t="shared" si="2"/>
        <v>4.43/km</v>
      </c>
      <c r="H30" s="13">
        <f t="shared" si="3"/>
        <v>0.005138888888888891</v>
      </c>
      <c r="I30" s="13">
        <f>F30-INDEX($F$5:$F$76,MATCH(D30,$D$5:$D$76,0))</f>
        <v>0</v>
      </c>
    </row>
    <row r="31" spans="1:9" ht="15" customHeight="1">
      <c r="A31" s="12">
        <v>27</v>
      </c>
      <c r="B31" s="41" t="s">
        <v>66</v>
      </c>
      <c r="C31" s="44"/>
      <c r="D31" s="12" t="s">
        <v>50</v>
      </c>
      <c r="E31" s="36" t="s">
        <v>65</v>
      </c>
      <c r="F31" s="37">
        <v>0.01619212962962963</v>
      </c>
      <c r="G31" s="12" t="str">
        <f t="shared" si="2"/>
        <v>4.46/km</v>
      </c>
      <c r="H31" s="13">
        <f t="shared" si="3"/>
        <v>0.0052662037037037035</v>
      </c>
      <c r="I31" s="13">
        <f>F31-INDEX($F$5:$F$76,MATCH(D31,$D$5:$D$76,0))</f>
        <v>0.002337962962962962</v>
      </c>
    </row>
    <row r="32" spans="1:9" ht="15" customHeight="1">
      <c r="A32" s="12">
        <v>28</v>
      </c>
      <c r="B32" s="41" t="s">
        <v>67</v>
      </c>
      <c r="C32" s="44"/>
      <c r="D32" s="12" t="s">
        <v>68</v>
      </c>
      <c r="E32" s="36" t="s">
        <v>65</v>
      </c>
      <c r="F32" s="37">
        <v>0.01704861111111111</v>
      </c>
      <c r="G32" s="12" t="str">
        <f t="shared" si="2"/>
        <v>5.01/km</v>
      </c>
      <c r="H32" s="13">
        <f t="shared" si="3"/>
        <v>0.006122685185185186</v>
      </c>
      <c r="I32" s="13">
        <f>F32-INDEX($F$5:$F$76,MATCH(D32,$D$5:$D$76,0))</f>
        <v>0</v>
      </c>
    </row>
    <row r="33" spans="1:9" ht="15" customHeight="1">
      <c r="A33" s="12">
        <v>29</v>
      </c>
      <c r="B33" s="41" t="s">
        <v>69</v>
      </c>
      <c r="C33" s="44"/>
      <c r="D33" s="12" t="s">
        <v>22</v>
      </c>
      <c r="E33" s="36" t="s">
        <v>65</v>
      </c>
      <c r="F33" s="37">
        <v>0.01726851851851852</v>
      </c>
      <c r="G33" s="12" t="str">
        <f>TEXT(INT((HOUR(F33)*3600+MINUTE(F33)*60+SECOND(F33))/$I$3/60),"0")&amp;"."&amp;TEXT(MOD((HOUR(F33)*3600+MINUTE(F33)*60+SECOND(F33))/$I$3,60),"00")&amp;"/km"</f>
        <v>5.04/km</v>
      </c>
      <c r="H33" s="13">
        <f>F33-$F$5</f>
        <v>0.006342592592592594</v>
      </c>
      <c r="I33" s="13">
        <f>F33-INDEX($F$5:$F$76,MATCH(D33,$D$5:$D$76,0))</f>
        <v>0.005902777777777779</v>
      </c>
    </row>
    <row r="34" spans="1:9" ht="15" customHeight="1">
      <c r="A34" s="12">
        <v>30</v>
      </c>
      <c r="B34" s="41" t="s">
        <v>70</v>
      </c>
      <c r="C34" s="44"/>
      <c r="D34" s="12" t="s">
        <v>71</v>
      </c>
      <c r="E34" s="36" t="s">
        <v>33</v>
      </c>
      <c r="F34" s="37">
        <v>0.01734953703703704</v>
      </c>
      <c r="G34" s="12" t="str">
        <f>TEXT(INT((HOUR(F34)*3600+MINUTE(F34)*60+SECOND(F34))/$I$3/60),"0")&amp;"."&amp;TEXT(MOD((HOUR(F34)*3600+MINUTE(F34)*60+SECOND(F34))/$I$3,60),"00")&amp;"/km"</f>
        <v>5.06/km</v>
      </c>
      <c r="H34" s="13">
        <f>F34-$F$5</f>
        <v>0.006423611111111113</v>
      </c>
      <c r="I34" s="13">
        <f>F34-INDEX($F$5:$F$76,MATCH(D34,$D$5:$D$76,0))</f>
        <v>0</v>
      </c>
    </row>
    <row r="35" spans="1:9" ht="15" customHeight="1">
      <c r="A35" s="12">
        <v>31</v>
      </c>
      <c r="B35" s="41" t="s">
        <v>72</v>
      </c>
      <c r="C35" s="44"/>
      <c r="D35" s="12" t="s">
        <v>11</v>
      </c>
      <c r="E35" s="36" t="s">
        <v>13</v>
      </c>
      <c r="F35" s="37">
        <v>0.017511574074074075</v>
      </c>
      <c r="G35" s="12" t="str">
        <f aca="true" t="shared" si="4" ref="G35:G40">TEXT(INT((HOUR(F35)*3600+MINUTE(F35)*60+SECOND(F35))/$I$3/60),"0")&amp;"."&amp;TEXT(MOD((HOUR(F35)*3600+MINUTE(F35)*60+SECOND(F35))/$I$3,60),"00")&amp;"/km"</f>
        <v>5.09/km</v>
      </c>
      <c r="H35" s="13">
        <f aca="true" t="shared" si="5" ref="H35:H40">F35-$F$5</f>
        <v>0.0065856481481481495</v>
      </c>
      <c r="I35" s="13">
        <f>F35-INDEX($F$5:$F$76,MATCH(D35,$D$5:$D$76,0))</f>
        <v>0.0065856481481481495</v>
      </c>
    </row>
    <row r="36" spans="1:9" ht="15" customHeight="1">
      <c r="A36" s="12">
        <v>32</v>
      </c>
      <c r="B36" s="41" t="s">
        <v>73</v>
      </c>
      <c r="C36" s="44"/>
      <c r="D36" s="12" t="s">
        <v>74</v>
      </c>
      <c r="E36" s="36" t="s">
        <v>17</v>
      </c>
      <c r="F36" s="37">
        <v>0.017534722222222222</v>
      </c>
      <c r="G36" s="12" t="str">
        <f t="shared" si="4"/>
        <v>5.09/km</v>
      </c>
      <c r="H36" s="13">
        <f t="shared" si="5"/>
        <v>0.006608796296296297</v>
      </c>
      <c r="I36" s="13">
        <f>F36-INDEX($F$5:$F$76,MATCH(D36,$D$5:$D$76,0))</f>
        <v>0</v>
      </c>
    </row>
    <row r="37" spans="1:9" ht="15" customHeight="1">
      <c r="A37" s="12">
        <v>33</v>
      </c>
      <c r="B37" s="41" t="s">
        <v>75</v>
      </c>
      <c r="C37" s="44"/>
      <c r="D37" s="12" t="s">
        <v>30</v>
      </c>
      <c r="E37" s="36" t="s">
        <v>65</v>
      </c>
      <c r="F37" s="37">
        <v>0.02304398148148148</v>
      </c>
      <c r="G37" s="12" t="str">
        <f t="shared" si="4"/>
        <v>6.46/km</v>
      </c>
      <c r="H37" s="13">
        <f t="shared" si="5"/>
        <v>0.012118055555555556</v>
      </c>
      <c r="I37" s="13">
        <f>F37-INDEX($F$5:$F$76,MATCH(D37,$D$5:$D$76,0))</f>
        <v>0.010960648148148148</v>
      </c>
    </row>
    <row r="38" spans="1:9" ht="15" customHeight="1">
      <c r="A38" s="12">
        <v>34</v>
      </c>
      <c r="B38" s="41" t="s">
        <v>76</v>
      </c>
      <c r="C38" s="44"/>
      <c r="D38" s="12" t="s">
        <v>58</v>
      </c>
      <c r="E38" s="36" t="s">
        <v>65</v>
      </c>
      <c r="F38" s="37">
        <v>0.023078703703703702</v>
      </c>
      <c r="G38" s="12" t="str">
        <f t="shared" si="4"/>
        <v>6.47/km</v>
      </c>
      <c r="H38" s="13">
        <f t="shared" si="5"/>
        <v>0.012152777777777776</v>
      </c>
      <c r="I38" s="13">
        <f>F38-INDEX($F$5:$F$76,MATCH(D38,$D$5:$D$76,0))</f>
        <v>0.008761574074074073</v>
      </c>
    </row>
    <row r="39" spans="1:9" ht="15" customHeight="1">
      <c r="A39" s="12">
        <v>35</v>
      </c>
      <c r="B39" s="41" t="s">
        <v>77</v>
      </c>
      <c r="C39" s="44"/>
      <c r="D39" s="12" t="s">
        <v>58</v>
      </c>
      <c r="E39" s="36" t="s">
        <v>78</v>
      </c>
      <c r="F39" s="37">
        <v>0.023194444444444445</v>
      </c>
      <c r="G39" s="12" t="str">
        <f t="shared" si="4"/>
        <v>6.49/km</v>
      </c>
      <c r="H39" s="13">
        <f t="shared" si="5"/>
        <v>0.012268518518518519</v>
      </c>
      <c r="I39" s="13">
        <f>F39-INDEX($F$5:$F$76,MATCH(D39,$D$5:$D$76,0))</f>
        <v>0.008877314814814815</v>
      </c>
    </row>
    <row r="40" spans="1:9" ht="15" customHeight="1">
      <c r="A40" s="19">
        <v>36</v>
      </c>
      <c r="B40" s="42" t="s">
        <v>79</v>
      </c>
      <c r="C40" s="45"/>
      <c r="D40" s="19" t="s">
        <v>53</v>
      </c>
      <c r="E40" s="38" t="s">
        <v>80</v>
      </c>
      <c r="F40" s="39">
        <v>0.024756944444444446</v>
      </c>
      <c r="G40" s="19" t="str">
        <f t="shared" si="4"/>
        <v>7.17/km</v>
      </c>
      <c r="H40" s="20">
        <f t="shared" si="5"/>
        <v>0.01383101851851852</v>
      </c>
      <c r="I40" s="20">
        <f>F40-INDEX($F$5:$F$76,MATCH(D40,$D$5:$D$76,0))</f>
        <v>0.010879629629629631</v>
      </c>
    </row>
  </sheetData>
  <sheetProtection/>
  <autoFilter ref="A4:I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 Ardea</v>
      </c>
      <c r="B1" s="31"/>
      <c r="C1" s="32"/>
    </row>
    <row r="2" spans="1:3" ht="24" customHeight="1">
      <c r="A2" s="28" t="str">
        <f>Individuale!A2</f>
        <v>1ª edizione</v>
      </c>
      <c r="B2" s="28"/>
      <c r="C2" s="28"/>
    </row>
    <row r="3" spans="1:3" ht="24" customHeight="1">
      <c r="A3" s="33" t="str">
        <f>Individuale!A3</f>
        <v>Ardea (Roma) Italia - Sabato 29/10/2016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13</v>
      </c>
      <c r="C5" s="46">
        <v>5</v>
      </c>
    </row>
    <row r="6" spans="1:3" ht="15" customHeight="1">
      <c r="A6" s="21">
        <v>2</v>
      </c>
      <c r="B6" s="22" t="s">
        <v>45</v>
      </c>
      <c r="C6" s="47">
        <v>2</v>
      </c>
    </row>
    <row r="7" spans="1:3" ht="15" customHeight="1">
      <c r="A7" s="21">
        <v>3</v>
      </c>
      <c r="B7" s="22" t="s">
        <v>28</v>
      </c>
      <c r="C7" s="47">
        <v>2</v>
      </c>
    </row>
    <row r="8" spans="1:3" ht="15" customHeight="1">
      <c r="A8" s="21">
        <v>4</v>
      </c>
      <c r="B8" s="22" t="s">
        <v>33</v>
      </c>
      <c r="C8" s="47">
        <v>2</v>
      </c>
    </row>
    <row r="9" spans="1:3" ht="15" customHeight="1">
      <c r="A9" s="21">
        <v>5</v>
      </c>
      <c r="B9" s="22" t="s">
        <v>48</v>
      </c>
      <c r="C9" s="47">
        <v>2</v>
      </c>
    </row>
    <row r="10" spans="1:3" ht="15" customHeight="1">
      <c r="A10" s="21">
        <v>6</v>
      </c>
      <c r="B10" s="22" t="s">
        <v>14</v>
      </c>
      <c r="C10" s="47">
        <v>2</v>
      </c>
    </row>
    <row r="11" spans="1:3" ht="15" customHeight="1">
      <c r="A11" s="21">
        <v>7</v>
      </c>
      <c r="B11" s="22" t="s">
        <v>43</v>
      </c>
      <c r="C11" s="47">
        <v>2</v>
      </c>
    </row>
    <row r="12" spans="1:3" ht="15" customHeight="1">
      <c r="A12" s="21">
        <v>8</v>
      </c>
      <c r="B12" s="22" t="s">
        <v>15</v>
      </c>
      <c r="C12" s="47">
        <v>2</v>
      </c>
    </row>
    <row r="13" spans="1:3" ht="15" customHeight="1">
      <c r="A13" s="21">
        <v>9</v>
      </c>
      <c r="B13" s="22" t="s">
        <v>78</v>
      </c>
      <c r="C13" s="47">
        <v>1</v>
      </c>
    </row>
    <row r="14" spans="1:3" ht="15" customHeight="1">
      <c r="A14" s="21">
        <v>10</v>
      </c>
      <c r="B14" s="22" t="s">
        <v>37</v>
      </c>
      <c r="C14" s="47">
        <v>1</v>
      </c>
    </row>
    <row r="15" spans="1:3" ht="15" customHeight="1">
      <c r="A15" s="21">
        <v>11</v>
      </c>
      <c r="B15" s="22" t="s">
        <v>55</v>
      </c>
      <c r="C15" s="47">
        <v>1</v>
      </c>
    </row>
    <row r="16" spans="1:3" ht="15" customHeight="1">
      <c r="A16" s="21">
        <v>12</v>
      </c>
      <c r="B16" s="22" t="s">
        <v>23</v>
      </c>
      <c r="C16" s="47">
        <v>1</v>
      </c>
    </row>
    <row r="17" spans="1:3" ht="15" customHeight="1">
      <c r="A17" s="21">
        <v>13</v>
      </c>
      <c r="B17" s="22" t="s">
        <v>26</v>
      </c>
      <c r="C17" s="47">
        <v>1</v>
      </c>
    </row>
    <row r="18" spans="1:3" ht="15" customHeight="1">
      <c r="A18" s="21">
        <v>14</v>
      </c>
      <c r="B18" s="22" t="s">
        <v>80</v>
      </c>
      <c r="C18" s="47">
        <v>1</v>
      </c>
    </row>
    <row r="19" spans="1:3" ht="15" customHeight="1">
      <c r="A19" s="21">
        <v>15</v>
      </c>
      <c r="B19" s="22" t="s">
        <v>51</v>
      </c>
      <c r="C19" s="47">
        <v>1</v>
      </c>
    </row>
    <row r="20" spans="1:3" ht="15" customHeight="1">
      <c r="A20" s="21">
        <v>16</v>
      </c>
      <c r="B20" s="22" t="s">
        <v>17</v>
      </c>
      <c r="C20" s="47">
        <v>1</v>
      </c>
    </row>
    <row r="21" spans="1:3" ht="15" customHeight="1">
      <c r="A21" s="21">
        <v>17</v>
      </c>
      <c r="B21" s="22" t="s">
        <v>60</v>
      </c>
      <c r="C21" s="47">
        <v>1</v>
      </c>
    </row>
    <row r="22" spans="1:3" ht="15" customHeight="1">
      <c r="A22" s="21">
        <v>18</v>
      </c>
      <c r="B22" s="22" t="s">
        <v>19</v>
      </c>
      <c r="C22" s="47">
        <v>1</v>
      </c>
    </row>
    <row r="23" spans="1:3" ht="15" customHeight="1">
      <c r="A23" s="21">
        <v>19</v>
      </c>
      <c r="B23" s="22" t="s">
        <v>16</v>
      </c>
      <c r="C23" s="47">
        <v>1</v>
      </c>
    </row>
    <row r="24" spans="1:3" ht="15" customHeight="1">
      <c r="A24" s="23">
        <v>20</v>
      </c>
      <c r="B24" s="24" t="s">
        <v>65</v>
      </c>
      <c r="C24" s="48">
        <v>6</v>
      </c>
    </row>
    <row r="25" ht="12.75">
      <c r="C25" s="2">
        <f>SUM(C5:C24)</f>
        <v>36</v>
      </c>
    </row>
  </sheetData>
  <sheetProtection/>
  <autoFilter ref="A4:C4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2016-10-31T19:31:39Z</dcterms:modified>
  <cp:category/>
  <cp:version/>
  <cp:contentType/>
  <cp:contentStatus/>
</cp:coreProperties>
</file>