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200" windowHeight="11985" activeTab="0"/>
  </bookViews>
  <sheets>
    <sheet name="Individuale" sheetId="1" r:id="rId1"/>
    <sheet name="Squadra" sheetId="2" r:id="rId2"/>
  </sheets>
  <definedNames>
    <definedName name="_xlnm._FilterDatabase" localSheetId="0" hidden="1">'Individuale'!$A$4:$I$105</definedName>
    <definedName name="_xlnm._FilterDatabase" localSheetId="1" hidden="1">'Squadra'!$A$4:$C$4</definedName>
    <definedName name="_xlnm.Print_Titles" localSheetId="0">'Individuale'!$1:$4</definedName>
    <definedName name="_xlnm.Print_Titles" localSheetId="1">'Squadra'!$1:$4</definedName>
  </definedNames>
  <calcPr fullCalcOnLoad="1"/>
</workbook>
</file>

<file path=xl/sharedStrings.xml><?xml version="1.0" encoding="utf-8"?>
<sst xmlns="http://schemas.openxmlformats.org/spreadsheetml/2006/main" count="369" uniqueCount="182">
  <si>
    <t>km.</t>
  </si>
  <si>
    <t>Pos</t>
  </si>
  <si>
    <t>Cognome</t>
  </si>
  <si>
    <t>Nome</t>
  </si>
  <si>
    <t>Cat.</t>
  </si>
  <si>
    <t>Società</t>
  </si>
  <si>
    <t>Tempo ufficiale</t>
  </si>
  <si>
    <t>Velocità</t>
  </si>
  <si>
    <t>Distanza dal 1° Ass</t>
  </si>
  <si>
    <t>Distanza dal 1° Cat</t>
  </si>
  <si>
    <t>Punti</t>
  </si>
  <si>
    <t>SM</t>
  </si>
  <si>
    <t>SM35</t>
  </si>
  <si>
    <t>LBM SPORT TEAM</t>
  </si>
  <si>
    <t>ROMATLETICA FOOTWORKS</t>
  </si>
  <si>
    <t>SM40</t>
  </si>
  <si>
    <t>ATHLETIC TERNI</t>
  </si>
  <si>
    <t>SM45</t>
  </si>
  <si>
    <t>POL. CIOCIARA ANTONIO FAVA</t>
  </si>
  <si>
    <t>SF35</t>
  </si>
  <si>
    <t>SM50</t>
  </si>
  <si>
    <t>SF</t>
  </si>
  <si>
    <t>SM55</t>
  </si>
  <si>
    <t>S.S. LAZIO ATLETICA LEGGERA</t>
  </si>
  <si>
    <t>ASD VITAMINA RUNNING TEAM</t>
  </si>
  <si>
    <t>FORHANS TEAM</t>
  </si>
  <si>
    <t>AMATORI PODISTICA TERNI</t>
  </si>
  <si>
    <t>SF40</t>
  </si>
  <si>
    <t>SM65</t>
  </si>
  <si>
    <t>G.S. CAT SPORT ROMA</t>
  </si>
  <si>
    <t>SF45</t>
  </si>
  <si>
    <t>SM60</t>
  </si>
  <si>
    <t>RUNCARD</t>
  </si>
  <si>
    <t>TIVOLI MARATHON</t>
  </si>
  <si>
    <t>SF50</t>
  </si>
  <si>
    <t>CORSA DEI SANTI</t>
  </si>
  <si>
    <t>ROMA EST RUNNERS A.S.D.</t>
  </si>
  <si>
    <t>SF55</t>
  </si>
  <si>
    <t>SABINA MARATHON CLUB</t>
  </si>
  <si>
    <t>ATLETICA CECCANO</t>
  </si>
  <si>
    <t>UISP ROMA</t>
  </si>
  <si>
    <t>SM70</t>
  </si>
  <si>
    <t>SM75</t>
  </si>
  <si>
    <t>SF65</t>
  </si>
  <si>
    <t>ATLETICA FIANO ROMANO</t>
  </si>
  <si>
    <t>A.S.D. PODISTICA SOLIDARIETA'</t>
  </si>
  <si>
    <t>27ª edizione</t>
  </si>
  <si>
    <t>NIOLA ATTILIO</t>
  </si>
  <si>
    <t>A.S.D. POL. CHIANCIANO</t>
  </si>
  <si>
    <t>DI GREGORIO ROBERTO</t>
  </si>
  <si>
    <t>BIANCO GIANPIERO</t>
  </si>
  <si>
    <t>A.S. DOF AMATORI TURI</t>
  </si>
  <si>
    <t>ZAKARIA TAOSS</t>
  </si>
  <si>
    <t>G.S. IL FIORINO A.S.D.</t>
  </si>
  <si>
    <t>PAGANELLI MATTEO</t>
  </si>
  <si>
    <t>VALENTINI GIACOMO</t>
  </si>
  <si>
    <t>GIORGETTI CLAUDIO</t>
  </si>
  <si>
    <t>TIBERTI UMBERTO</t>
  </si>
  <si>
    <t>A.S.D. CITTADUCALE RUNNERS CLUB</t>
  </si>
  <si>
    <t>BALDASSARRE GIANNI</t>
  </si>
  <si>
    <t>ASD PODISTICA LUCO DEI MARSI</t>
  </si>
  <si>
    <t>VITTI MIRCO</t>
  </si>
  <si>
    <t>ATINA TRAIL RUNNING</t>
  </si>
  <si>
    <t>MECHELLI ALESSIO</t>
  </si>
  <si>
    <t>SERVA MANUEL</t>
  </si>
  <si>
    <t>CAVALLUCCI MARCO</t>
  </si>
  <si>
    <t>RUNNERS SANGEMINI TR</t>
  </si>
  <si>
    <t>MARINI OLIVIERO</t>
  </si>
  <si>
    <t>CLERICI CORRADO</t>
  </si>
  <si>
    <t>ASA ASCOLI PICENO</t>
  </si>
  <si>
    <t>FRANCHI GIUSEPPE</t>
  </si>
  <si>
    <t>A.S.D. ASI ATLETICA ROMA</t>
  </si>
  <si>
    <t>LOMMI FEDERICO</t>
  </si>
  <si>
    <t>NONNI GIOVANNI</t>
  </si>
  <si>
    <t>ARMIERI GIANLUCA</t>
  </si>
  <si>
    <t>I GRILLI RUNNERS</t>
  </si>
  <si>
    <t>ROSSI EMILIANO</t>
  </si>
  <si>
    <t>ASD RUNNERS TEAM COLLEFERRO</t>
  </si>
  <si>
    <t>CROCIONI FABRIZIO</t>
  </si>
  <si>
    <t>PITOTTI MARCO</t>
  </si>
  <si>
    <t>COLAMEDICI UBALDO</t>
  </si>
  <si>
    <t>COZZOLINO ANTONIO</t>
  </si>
  <si>
    <t>QUARANTA MARCELLO</t>
  </si>
  <si>
    <t>A.S.D. USA RUNNERS AVEZZANO</t>
  </si>
  <si>
    <t>SALVATI LANFRANCO</t>
  </si>
  <si>
    <t>FUSCONI GENNARO</t>
  </si>
  <si>
    <t>C.D.P. CIRC.DIP.PERUGINA</t>
  </si>
  <si>
    <t>TAZZA GIORGIO</t>
  </si>
  <si>
    <t>DE FAZIO RICCARDO</t>
  </si>
  <si>
    <t>UISP COMITATO TERR.LE ROMA</t>
  </si>
  <si>
    <t>MILANESE LAURA</t>
  </si>
  <si>
    <t>ANGELUCCI MALVENO</t>
  </si>
  <si>
    <t>DIONISI BRUNO</t>
  </si>
  <si>
    <t>SIMONICCA PIERLUIGI</t>
  </si>
  <si>
    <t>MANCINI ILARIA</t>
  </si>
  <si>
    <t>AVIS ASCOLI MARATHON</t>
  </si>
  <si>
    <t>GIANNINI LAURA</t>
  </si>
  <si>
    <t>PANGRAZI STEFANO</t>
  </si>
  <si>
    <t>AVIS TERNI</t>
  </si>
  <si>
    <t>CARONTI IVANO</t>
  </si>
  <si>
    <t>A.S.D. INTESATLETICA</t>
  </si>
  <si>
    <t>FIORINI FELICE</t>
  </si>
  <si>
    <t>BRESCINI FABIO</t>
  </si>
  <si>
    <t>PONTIERI DANIELA</t>
  </si>
  <si>
    <t>SFONDALMONDO MASSIMILIANO</t>
  </si>
  <si>
    <t>ATLETICA AVIS PERUGIA</t>
  </si>
  <si>
    <t>PIASTRA LORENA</t>
  </si>
  <si>
    <t>JEDRUSIK MAGDALENA AGATA</t>
  </si>
  <si>
    <t>ANDRIELLI VALERIO</t>
  </si>
  <si>
    <t>PAONE GIANNI</t>
  </si>
  <si>
    <t>PANEBIANCO ANTONIO FILIPPO</t>
  </si>
  <si>
    <t>MARCELLINI MARCELLO</t>
  </si>
  <si>
    <t>COSTANTINI MARIELE</t>
  </si>
  <si>
    <t>MOSTACCI COSTANTINO</t>
  </si>
  <si>
    <t>IABONI GIOVANNI</t>
  </si>
  <si>
    <t>CONTI MATTEO</t>
  </si>
  <si>
    <t>TERNANA MARATHON CLUB</t>
  </si>
  <si>
    <t>MANNI CLAUDIO</t>
  </si>
  <si>
    <t>MASINI ANNARITA</t>
  </si>
  <si>
    <t>A.S.D. RUNNERS RIETI TOUR</t>
  </si>
  <si>
    <t>PIETROSIMONE VITTORIO</t>
  </si>
  <si>
    <t>VECCHIO MARCO</t>
  </si>
  <si>
    <t>TATTOLI PAOLA</t>
  </si>
  <si>
    <t>CORSI NAIDA</t>
  </si>
  <si>
    <t>ZOLLI FELICE</t>
  </si>
  <si>
    <t>SERGNESE ENRICO</t>
  </si>
  <si>
    <t>DE LUCA RAPONE VINCENZO</t>
  </si>
  <si>
    <t>ASD ENEA</t>
  </si>
  <si>
    <t>LISI CLAUDIO</t>
  </si>
  <si>
    <t>ZONA OLIMPICA TEAM</t>
  </si>
  <si>
    <t>ZUCCACCI VALENTINA</t>
  </si>
  <si>
    <t>PAOLESSI PAOLA</t>
  </si>
  <si>
    <t>RIFONDAZIONE PODISTICA</t>
  </si>
  <si>
    <t>CANAPARI FRANCESCO</t>
  </si>
  <si>
    <t>ATL. AVIS PERUGIA</t>
  </si>
  <si>
    <t>TRUOCCHIO ROSALBA</t>
  </si>
  <si>
    <t>VENEZIA GIANFRANCO</t>
  </si>
  <si>
    <t>ATLETICA SAN TEODORO</t>
  </si>
  <si>
    <t>ZERVOS THI KIM THU</t>
  </si>
  <si>
    <t>GIORDANO LORENZO</t>
  </si>
  <si>
    <t>CORNACCHIOLA GIANCARLO</t>
  </si>
  <si>
    <t>MOUNTAIN BIKE CLUB RIETI</t>
  </si>
  <si>
    <t>DONDI CRISTINA</t>
  </si>
  <si>
    <t>A.C.R.S.D. OUTDOOR RIETI</t>
  </si>
  <si>
    <t>SUGONI MASSIMILIANO</t>
  </si>
  <si>
    <t>PAGLIUCA VALERIO</t>
  </si>
  <si>
    <t>IACOBELLI LETIZIA</t>
  </si>
  <si>
    <t>MASSARELLI GIORGIO</t>
  </si>
  <si>
    <t>BESTIACO MARINO</t>
  </si>
  <si>
    <t>CHIUCCHIUINI RITA</t>
  </si>
  <si>
    <t>MENAPACE ETTORE</t>
  </si>
  <si>
    <t>PODISTICA MYRICAE ASS.CULT.AMB</t>
  </si>
  <si>
    <t>LOFFREDO COSTANZA</t>
  </si>
  <si>
    <t>LEONARDI CARLO</t>
  </si>
  <si>
    <t>COLANTONI MARCO</t>
  </si>
  <si>
    <t>MANCINI MARIO</t>
  </si>
  <si>
    <t>POLSINELLI ANNA FELICITA</t>
  </si>
  <si>
    <t>RUGGERI NADIA</t>
  </si>
  <si>
    <t>BATTELLI PAOLO</t>
  </si>
  <si>
    <t>CAPPANERA LAURA</t>
  </si>
  <si>
    <t>POD. MYRICAE TERNI</t>
  </si>
  <si>
    <t>INGHES CARLA</t>
  </si>
  <si>
    <t>SQUITIERI GIOVANNA</t>
  </si>
  <si>
    <t>GIUBILEI MARCO</t>
  </si>
  <si>
    <t>POLISPORTIVA DIL. CALI ROMA XIII</t>
  </si>
  <si>
    <t>ORSINGHER ENZO</t>
  </si>
  <si>
    <t>A.S.D. ATLETICA VITA</t>
  </si>
  <si>
    <t>MANCINI DOMENICO</t>
  </si>
  <si>
    <t>GRASSO ANGELO VINCENZO</t>
  </si>
  <si>
    <t>DE SANTIS MARIA PAOLA</t>
  </si>
  <si>
    <t>ASD ROMA ECOMARATONA</t>
  </si>
  <si>
    <t>CAMERTONI ANTONIO</t>
  </si>
  <si>
    <t>BIAGGETTI STEFANIA</t>
  </si>
  <si>
    <t>RABUTI DANIELA</t>
  </si>
  <si>
    <t>CIOCCHETTI SILVANA</t>
  </si>
  <si>
    <t>PONZIANI ANTONIO</t>
  </si>
  <si>
    <t>VEROLI FEDERICO</t>
  </si>
  <si>
    <t>DE LUCA RAPONE GIORGIA</t>
  </si>
  <si>
    <t>QUOTIDIANO MARIA TERESA</t>
  </si>
  <si>
    <t>SCONOCCHIA RENZO</t>
  </si>
  <si>
    <t>10km Città di Rieti</t>
  </si>
  <si>
    <t>Rieti (RI) Italia - Domenica 04/12/2016</t>
  </si>
</sst>
</file>

<file path=xl/styles.xml><?xml version="1.0" encoding="utf-8"?>
<styleSheet xmlns="http://schemas.openxmlformats.org/spreadsheetml/2006/main">
  <numFmts count="23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00"/>
    <numFmt numFmtId="165" formatCode="&quot;Sì&quot;;&quot;Sì&quot;;&quot;No&quot;"/>
    <numFmt numFmtId="166" formatCode="&quot;Vero&quot;;&quot;Vero&quot;;&quot;Falso&quot;"/>
    <numFmt numFmtId="167" formatCode="&quot;Attivo&quot;;&quot;Attivo&quot;;&quot;Disattivo&quot;"/>
    <numFmt numFmtId="168" formatCode="[$€-2]\ #.##000_);[Red]\([$€-2]\ #.##000\)"/>
    <numFmt numFmtId="169" formatCode="h\:mm\:ss"/>
    <numFmt numFmtId="170" formatCode="h\.mm\.ss"/>
    <numFmt numFmtId="171" formatCode="&quot;Attivo&quot;;&quot;Attivo&quot;;&quot;Inattivo&quot;"/>
    <numFmt numFmtId="172" formatCode="_-&quot;L.&quot;\ * #,##0_-;\-&quot;L.&quot;\ * #,##0_-;_-&quot;L.&quot;\ * &quot;-&quot;_-;_-@_-"/>
    <numFmt numFmtId="173" formatCode="_-&quot;L.&quot;\ * #,##0.00_-;\-&quot;L.&quot;\ * #,##0.00_-;_-&quot;L.&quot;\ * &quot;-&quot;??_-;_-@_-"/>
    <numFmt numFmtId="174" formatCode="&quot;€&quot;\ #,###,##0.00"/>
    <numFmt numFmtId="175" formatCode="#,###,##0.00"/>
    <numFmt numFmtId="176" formatCode="#,###,##0"/>
    <numFmt numFmtId="177" formatCode="[h]:mm:ss;@"/>
    <numFmt numFmtId="178" formatCode="h:mm:ss;@"/>
  </numFmts>
  <fonts count="53">
    <font>
      <sz val="10"/>
      <name val="Arial"/>
      <family val="2"/>
    </font>
    <font>
      <b/>
      <sz val="28"/>
      <name val="Lucida Handwriting"/>
      <family val="4"/>
    </font>
    <font>
      <b/>
      <i/>
      <sz val="14"/>
      <name val="Lucida Handwriting"/>
      <family val="4"/>
    </font>
    <font>
      <b/>
      <sz val="12"/>
      <name val="Lucida Handwriting"/>
      <family val="4"/>
    </font>
    <font>
      <b/>
      <sz val="10"/>
      <name val="Verdana"/>
      <family val="2"/>
    </font>
    <font>
      <b/>
      <sz val="10"/>
      <color indexed="8"/>
      <name val="Verdana"/>
      <family val="2"/>
    </font>
    <font>
      <b/>
      <sz val="8"/>
      <color indexed="8"/>
      <name val="Verdana"/>
      <family val="2"/>
    </font>
    <font>
      <sz val="10"/>
      <name val="Verdana"/>
      <family val="2"/>
    </font>
    <font>
      <sz val="10"/>
      <color indexed="8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Lucida Handwriting"/>
      <family val="4"/>
    </font>
    <font>
      <b/>
      <i/>
      <sz val="20"/>
      <name val="Lucida Handwriting"/>
      <family val="4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8"/>
      <color indexed="56"/>
      <name val="Cambria"/>
      <family val="2"/>
    </font>
    <font>
      <b/>
      <i/>
      <sz val="10"/>
      <color indexed="9"/>
      <name val="Verdana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i/>
      <sz val="10"/>
      <color theme="0"/>
      <name val="Verdana"/>
      <family val="2"/>
    </font>
  </fonts>
  <fills count="5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6600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>
        <color indexed="8"/>
      </right>
      <top style="thin"/>
      <bottom>
        <color indexed="63"/>
      </bottom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 style="thin"/>
      <right style="thin">
        <color indexed="8"/>
      </right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</borders>
  <cellStyleXfs count="11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14" fillId="3" borderId="0" applyNumberFormat="0" applyBorder="0" applyAlignment="0" applyProtection="0"/>
    <xf numFmtId="0" fontId="34" fillId="4" borderId="0" applyNumberFormat="0" applyBorder="0" applyAlignment="0" applyProtection="0"/>
    <xf numFmtId="0" fontId="14" fillId="5" borderId="0" applyNumberFormat="0" applyBorder="0" applyAlignment="0" applyProtection="0"/>
    <xf numFmtId="0" fontId="34" fillId="6" borderId="0" applyNumberFormat="0" applyBorder="0" applyAlignment="0" applyProtection="0"/>
    <xf numFmtId="0" fontId="14" fillId="7" borderId="0" applyNumberFormat="0" applyBorder="0" applyAlignment="0" applyProtection="0"/>
    <xf numFmtId="0" fontId="34" fillId="8" borderId="0" applyNumberFormat="0" applyBorder="0" applyAlignment="0" applyProtection="0"/>
    <xf numFmtId="0" fontId="14" fillId="9" borderId="0" applyNumberFormat="0" applyBorder="0" applyAlignment="0" applyProtection="0"/>
    <xf numFmtId="0" fontId="34" fillId="10" borderId="0" applyNumberFormat="0" applyBorder="0" applyAlignment="0" applyProtection="0"/>
    <xf numFmtId="0" fontId="14" fillId="11" borderId="0" applyNumberFormat="0" applyBorder="0" applyAlignment="0" applyProtection="0"/>
    <xf numFmtId="0" fontId="34" fillId="12" borderId="0" applyNumberFormat="0" applyBorder="0" applyAlignment="0" applyProtection="0"/>
    <xf numFmtId="0" fontId="14" fillId="13" borderId="0" applyNumberFormat="0" applyBorder="0" applyAlignment="0" applyProtection="0"/>
    <xf numFmtId="0" fontId="34" fillId="14" borderId="0" applyNumberFormat="0" applyBorder="0" applyAlignment="0" applyProtection="0"/>
    <xf numFmtId="0" fontId="14" fillId="15" borderId="0" applyNumberFormat="0" applyBorder="0" applyAlignment="0" applyProtection="0"/>
    <xf numFmtId="0" fontId="34" fillId="16" borderId="0" applyNumberFormat="0" applyBorder="0" applyAlignment="0" applyProtection="0"/>
    <xf numFmtId="0" fontId="14" fillId="17" borderId="0" applyNumberFormat="0" applyBorder="0" applyAlignment="0" applyProtection="0"/>
    <xf numFmtId="0" fontId="34" fillId="18" borderId="0" applyNumberFormat="0" applyBorder="0" applyAlignment="0" applyProtection="0"/>
    <xf numFmtId="0" fontId="14" fillId="19" borderId="0" applyNumberFormat="0" applyBorder="0" applyAlignment="0" applyProtection="0"/>
    <xf numFmtId="0" fontId="34" fillId="20" borderId="0" applyNumberFormat="0" applyBorder="0" applyAlignment="0" applyProtection="0"/>
    <xf numFmtId="0" fontId="14" fillId="9" borderId="0" applyNumberFormat="0" applyBorder="0" applyAlignment="0" applyProtection="0"/>
    <xf numFmtId="0" fontId="34" fillId="21" borderId="0" applyNumberFormat="0" applyBorder="0" applyAlignment="0" applyProtection="0"/>
    <xf numFmtId="0" fontId="14" fillId="15" borderId="0" applyNumberFormat="0" applyBorder="0" applyAlignment="0" applyProtection="0"/>
    <xf numFmtId="0" fontId="34" fillId="22" borderId="0" applyNumberFormat="0" applyBorder="0" applyAlignment="0" applyProtection="0"/>
    <xf numFmtId="0" fontId="14" fillId="23" borderId="0" applyNumberFormat="0" applyBorder="0" applyAlignment="0" applyProtection="0"/>
    <xf numFmtId="0" fontId="35" fillId="24" borderId="0" applyNumberFormat="0" applyBorder="0" applyAlignment="0" applyProtection="0"/>
    <xf numFmtId="0" fontId="15" fillId="25" borderId="0" applyNumberFormat="0" applyBorder="0" applyAlignment="0" applyProtection="0"/>
    <xf numFmtId="0" fontId="35" fillId="26" borderId="0" applyNumberFormat="0" applyBorder="0" applyAlignment="0" applyProtection="0"/>
    <xf numFmtId="0" fontId="15" fillId="17" borderId="0" applyNumberFormat="0" applyBorder="0" applyAlignment="0" applyProtection="0"/>
    <xf numFmtId="0" fontId="35" fillId="27" borderId="0" applyNumberFormat="0" applyBorder="0" applyAlignment="0" applyProtection="0"/>
    <xf numFmtId="0" fontId="15" fillId="19" borderId="0" applyNumberFormat="0" applyBorder="0" applyAlignment="0" applyProtection="0"/>
    <xf numFmtId="0" fontId="35" fillId="28" borderId="0" applyNumberFormat="0" applyBorder="0" applyAlignment="0" applyProtection="0"/>
    <xf numFmtId="0" fontId="15" fillId="29" borderId="0" applyNumberFormat="0" applyBorder="0" applyAlignment="0" applyProtection="0"/>
    <xf numFmtId="0" fontId="35" fillId="30" borderId="0" applyNumberFormat="0" applyBorder="0" applyAlignment="0" applyProtection="0"/>
    <xf numFmtId="0" fontId="15" fillId="31" borderId="0" applyNumberFormat="0" applyBorder="0" applyAlignment="0" applyProtection="0"/>
    <xf numFmtId="0" fontId="35" fillId="32" borderId="0" applyNumberFormat="0" applyBorder="0" applyAlignment="0" applyProtection="0"/>
    <xf numFmtId="0" fontId="15" fillId="33" borderId="0" applyNumberFormat="0" applyBorder="0" applyAlignment="0" applyProtection="0"/>
    <xf numFmtId="0" fontId="36" fillId="34" borderId="1" applyNumberFormat="0" applyAlignment="0" applyProtection="0"/>
    <xf numFmtId="0" fontId="16" fillId="35" borderId="2" applyNumberFormat="0" applyAlignment="0" applyProtection="0"/>
    <xf numFmtId="0" fontId="37" fillId="0" borderId="3" applyNumberFormat="0" applyFill="0" applyAlignment="0" applyProtection="0"/>
    <xf numFmtId="0" fontId="17" fillId="0" borderId="4" applyNumberFormat="0" applyFill="0" applyAlignment="0" applyProtection="0"/>
    <xf numFmtId="0" fontId="38" fillId="36" borderId="5" applyNumberFormat="0" applyAlignment="0" applyProtection="0"/>
    <xf numFmtId="0" fontId="18" fillId="37" borderId="6" applyNumberFormat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35" fillId="38" borderId="0" applyNumberFormat="0" applyBorder="0" applyAlignment="0" applyProtection="0"/>
    <xf numFmtId="0" fontId="15" fillId="39" borderId="0" applyNumberFormat="0" applyBorder="0" applyAlignment="0" applyProtection="0"/>
    <xf numFmtId="0" fontId="35" fillId="40" borderId="0" applyNumberFormat="0" applyBorder="0" applyAlignment="0" applyProtection="0"/>
    <xf numFmtId="0" fontId="15" fillId="41" borderId="0" applyNumberFormat="0" applyBorder="0" applyAlignment="0" applyProtection="0"/>
    <xf numFmtId="0" fontId="35" fillId="42" borderId="0" applyNumberFormat="0" applyBorder="0" applyAlignment="0" applyProtection="0"/>
    <xf numFmtId="0" fontId="15" fillId="43" borderId="0" applyNumberFormat="0" applyBorder="0" applyAlignment="0" applyProtection="0"/>
    <xf numFmtId="0" fontId="35" fillId="44" borderId="0" applyNumberFormat="0" applyBorder="0" applyAlignment="0" applyProtection="0"/>
    <xf numFmtId="0" fontId="15" fillId="29" borderId="0" applyNumberFormat="0" applyBorder="0" applyAlignment="0" applyProtection="0"/>
    <xf numFmtId="0" fontId="35" fillId="45" borderId="0" applyNumberFormat="0" applyBorder="0" applyAlignment="0" applyProtection="0"/>
    <xf numFmtId="0" fontId="15" fillId="31" borderId="0" applyNumberFormat="0" applyBorder="0" applyAlignment="0" applyProtection="0"/>
    <xf numFmtId="0" fontId="35" fillId="46" borderId="0" applyNumberFormat="0" applyBorder="0" applyAlignment="0" applyProtection="0"/>
    <xf numFmtId="0" fontId="15" fillId="47" borderId="0" applyNumberFormat="0" applyBorder="0" applyAlignment="0" applyProtection="0"/>
    <xf numFmtId="0" fontId="39" fillId="48" borderId="1" applyNumberFormat="0" applyAlignment="0" applyProtection="0"/>
    <xf numFmtId="0" fontId="19" fillId="13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40" fillId="49" borderId="0" applyNumberFormat="0" applyBorder="0" applyAlignment="0" applyProtection="0"/>
    <xf numFmtId="0" fontId="20" fillId="5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34" fillId="0" borderId="0">
      <alignment/>
      <protection/>
    </xf>
    <xf numFmtId="0" fontId="0" fillId="51" borderId="7" applyNumberFormat="0" applyFont="0" applyAlignment="0" applyProtection="0"/>
    <xf numFmtId="0" fontId="34" fillId="51" borderId="7" applyNumberFormat="0" applyFont="0" applyAlignment="0" applyProtection="0"/>
    <xf numFmtId="0" fontId="0" fillId="52" borderId="8" applyNumberFormat="0" applyAlignment="0" applyProtection="0"/>
    <xf numFmtId="0" fontId="41" fillId="34" borderId="9" applyNumberFormat="0" applyAlignment="0" applyProtection="0"/>
    <xf numFmtId="0" fontId="21" fillId="35" borderId="10" applyNumberFormat="0" applyAlignment="0" applyProtection="0"/>
    <xf numFmtId="9" fontId="0" fillId="0" borderId="0" applyFill="0" applyBorder="0" applyAlignment="0" applyProtection="0"/>
    <xf numFmtId="0" fontId="4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11" applyNumberFormat="0" applyFill="0" applyAlignment="0" applyProtection="0"/>
    <xf numFmtId="0" fontId="25" fillId="0" borderId="12" applyNumberFormat="0" applyFill="0" applyAlignment="0" applyProtection="0"/>
    <xf numFmtId="0" fontId="46" fillId="0" borderId="13" applyNumberFormat="0" applyFill="0" applyAlignment="0" applyProtection="0"/>
    <xf numFmtId="0" fontId="26" fillId="0" borderId="14" applyNumberFormat="0" applyFill="0" applyAlignment="0" applyProtection="0"/>
    <xf numFmtId="0" fontId="47" fillId="0" borderId="15" applyNumberFormat="0" applyFill="0" applyAlignment="0" applyProtection="0"/>
    <xf numFmtId="0" fontId="27" fillId="0" borderId="16" applyNumberFormat="0" applyFill="0" applyAlignment="0" applyProtection="0"/>
    <xf numFmtId="0" fontId="4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17" applyNumberFormat="0" applyFill="0" applyAlignment="0" applyProtection="0"/>
    <xf numFmtId="0" fontId="28" fillId="0" borderId="18" applyNumberFormat="0" applyFill="0" applyAlignment="0" applyProtection="0"/>
    <xf numFmtId="0" fontId="50" fillId="53" borderId="0" applyNumberFormat="0" applyBorder="0" applyAlignment="0" applyProtection="0"/>
    <xf numFmtId="0" fontId="29" fillId="5" borderId="0" applyNumberFormat="0" applyBorder="0" applyAlignment="0" applyProtection="0"/>
    <xf numFmtId="0" fontId="51" fillId="54" borderId="0" applyNumberFormat="0" applyBorder="0" applyAlignment="0" applyProtection="0"/>
    <xf numFmtId="0" fontId="30" fillId="7" borderId="0" applyNumberFormat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</cellStyleXfs>
  <cellXfs count="60">
    <xf numFmtId="0" fontId="0" fillId="0" borderId="0" xfId="0" applyAlignment="1">
      <alignment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55" borderId="19" xfId="0" applyFont="1" applyFill="1" applyBorder="1" applyAlignment="1">
      <alignment horizontal="center" vertical="center"/>
    </xf>
    <xf numFmtId="164" fontId="3" fillId="55" borderId="20" xfId="0" applyNumberFormat="1" applyFont="1" applyFill="1" applyBorder="1" applyAlignment="1">
      <alignment horizontal="center" vertical="center"/>
    </xf>
    <xf numFmtId="1" fontId="4" fillId="47" borderId="21" xfId="0" applyNumberFormat="1" applyFont="1" applyFill="1" applyBorder="1" applyAlignment="1">
      <alignment horizontal="center" vertical="center" wrapText="1"/>
    </xf>
    <xf numFmtId="1" fontId="5" fillId="47" borderId="21" xfId="0" applyNumberFormat="1" applyFont="1" applyFill="1" applyBorder="1" applyAlignment="1">
      <alignment horizontal="center" vertical="center" wrapText="1"/>
    </xf>
    <xf numFmtId="0" fontId="5" fillId="47" borderId="21" xfId="0" applyFont="1" applyFill="1" applyBorder="1" applyAlignment="1">
      <alignment horizontal="center" vertical="center" wrapText="1"/>
    </xf>
    <xf numFmtId="0" fontId="4" fillId="47" borderId="21" xfId="0" applyFont="1" applyFill="1" applyBorder="1" applyAlignment="1">
      <alignment horizontal="center" vertical="center" wrapText="1"/>
    </xf>
    <xf numFmtId="0" fontId="6" fillId="47" borderId="22" xfId="0" applyFont="1" applyFill="1" applyBorder="1" applyAlignment="1">
      <alignment horizontal="center" vertical="center" wrapText="1"/>
    </xf>
    <xf numFmtId="0" fontId="8" fillId="0" borderId="0" xfId="0" applyFont="1" applyAlignment="1">
      <alignment/>
    </xf>
    <xf numFmtId="0" fontId="7" fillId="0" borderId="22" xfId="0" applyFont="1" applyFill="1" applyBorder="1" applyAlignment="1">
      <alignment horizontal="center" vertical="center"/>
    </xf>
    <xf numFmtId="21" fontId="7" fillId="0" borderId="22" xfId="0" applyNumberFormat="1" applyFont="1" applyFill="1" applyBorder="1" applyAlignment="1">
      <alignment horizontal="center" vertical="center"/>
    </xf>
    <xf numFmtId="21" fontId="0" fillId="0" borderId="0" xfId="0" applyNumberFormat="1" applyAlignment="1">
      <alignment horizontal="center"/>
    </xf>
    <xf numFmtId="21" fontId="5" fillId="47" borderId="21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0" fillId="0" borderId="0" xfId="0" applyFont="1" applyAlignment="1">
      <alignment horizontal="left"/>
    </xf>
    <xf numFmtId="0" fontId="7" fillId="0" borderId="23" xfId="0" applyFont="1" applyFill="1" applyBorder="1" applyAlignment="1">
      <alignment horizontal="center" vertical="center"/>
    </xf>
    <xf numFmtId="0" fontId="7" fillId="0" borderId="23" xfId="0" applyFont="1" applyFill="1" applyBorder="1" applyAlignment="1">
      <alignment vertical="center"/>
    </xf>
    <xf numFmtId="0" fontId="52" fillId="56" borderId="22" xfId="0" applyFont="1" applyFill="1" applyBorder="1" applyAlignment="1">
      <alignment horizontal="center" vertical="center"/>
    </xf>
    <xf numFmtId="0" fontId="7" fillId="0" borderId="24" xfId="0" applyFont="1" applyFill="1" applyBorder="1" applyAlignment="1">
      <alignment horizontal="center" vertical="center"/>
    </xf>
    <xf numFmtId="21" fontId="7" fillId="0" borderId="24" xfId="0" applyNumberFormat="1" applyFont="1" applyFill="1" applyBorder="1" applyAlignment="1">
      <alignment horizontal="center" vertical="center"/>
    </xf>
    <xf numFmtId="21" fontId="52" fillId="56" borderId="22" xfId="0" applyNumberFormat="1" applyFont="1" applyFill="1" applyBorder="1" applyAlignment="1">
      <alignment horizontal="center" vertical="center"/>
    </xf>
    <xf numFmtId="0" fontId="1" fillId="47" borderId="25" xfId="0" applyFont="1" applyFill="1" applyBorder="1" applyAlignment="1">
      <alignment horizontal="center" vertical="center"/>
    </xf>
    <xf numFmtId="0" fontId="1" fillId="47" borderId="26" xfId="0" applyFont="1" applyFill="1" applyBorder="1" applyAlignment="1">
      <alignment horizontal="center" vertical="center"/>
    </xf>
    <xf numFmtId="0" fontId="1" fillId="47" borderId="27" xfId="0" applyFont="1" applyFill="1" applyBorder="1" applyAlignment="1">
      <alignment horizontal="center" vertical="center"/>
    </xf>
    <xf numFmtId="0" fontId="2" fillId="47" borderId="28" xfId="0" applyFont="1" applyFill="1" applyBorder="1" applyAlignment="1">
      <alignment horizontal="center" vertical="center"/>
    </xf>
    <xf numFmtId="0" fontId="2" fillId="47" borderId="29" xfId="0" applyFont="1" applyFill="1" applyBorder="1" applyAlignment="1">
      <alignment horizontal="center" vertical="center"/>
    </xf>
    <xf numFmtId="0" fontId="2" fillId="47" borderId="30" xfId="0" applyFont="1" applyFill="1" applyBorder="1" applyAlignment="1">
      <alignment horizontal="center" vertical="center"/>
    </xf>
    <xf numFmtId="0" fontId="3" fillId="55" borderId="31" xfId="0" applyFont="1" applyFill="1" applyBorder="1" applyAlignment="1">
      <alignment horizontal="center" vertical="center"/>
    </xf>
    <xf numFmtId="0" fontId="3" fillId="55" borderId="19" xfId="0" applyFont="1" applyFill="1" applyBorder="1" applyAlignment="1">
      <alignment horizontal="center" vertical="center"/>
    </xf>
    <xf numFmtId="0" fontId="13" fillId="47" borderId="25" xfId="0" applyFont="1" applyFill="1" applyBorder="1" applyAlignment="1">
      <alignment horizontal="center" vertical="center" wrapText="1"/>
    </xf>
    <xf numFmtId="0" fontId="13" fillId="47" borderId="26" xfId="0" applyFont="1" applyFill="1" applyBorder="1" applyAlignment="1">
      <alignment horizontal="center" vertical="center" wrapText="1"/>
    </xf>
    <xf numFmtId="0" fontId="13" fillId="47" borderId="27" xfId="0" applyFont="1" applyFill="1" applyBorder="1" applyAlignment="1">
      <alignment horizontal="center" vertical="center" wrapText="1"/>
    </xf>
    <xf numFmtId="0" fontId="2" fillId="47" borderId="24" xfId="0" applyFont="1" applyFill="1" applyBorder="1" applyAlignment="1">
      <alignment horizontal="center" vertical="center"/>
    </xf>
    <xf numFmtId="0" fontId="12" fillId="55" borderId="31" xfId="0" applyFont="1" applyFill="1" applyBorder="1" applyAlignment="1">
      <alignment horizontal="center" vertical="center"/>
    </xf>
    <xf numFmtId="0" fontId="7" fillId="0" borderId="21" xfId="0" applyFont="1" applyFill="1" applyBorder="1" applyAlignment="1">
      <alignment horizontal="center" vertical="center"/>
    </xf>
    <xf numFmtId="0" fontId="7" fillId="0" borderId="21" xfId="0" applyFont="1" applyFill="1" applyBorder="1" applyAlignment="1">
      <alignment vertical="center"/>
    </xf>
    <xf numFmtId="21" fontId="7" fillId="0" borderId="21" xfId="0" applyNumberFormat="1" applyFont="1" applyFill="1" applyBorder="1" applyAlignment="1">
      <alignment horizontal="center" vertical="center"/>
    </xf>
    <xf numFmtId="0" fontId="7" fillId="0" borderId="22" xfId="0" applyFont="1" applyFill="1" applyBorder="1" applyAlignment="1">
      <alignment vertical="center"/>
    </xf>
    <xf numFmtId="0" fontId="7" fillId="0" borderId="24" xfId="0" applyFont="1" applyFill="1" applyBorder="1" applyAlignment="1">
      <alignment vertical="center"/>
    </xf>
    <xf numFmtId="0" fontId="52" fillId="56" borderId="22" xfId="0" applyFont="1" applyFill="1" applyBorder="1" applyAlignment="1">
      <alignment vertical="center"/>
    </xf>
    <xf numFmtId="0" fontId="7" fillId="0" borderId="32" xfId="0" applyFont="1" applyFill="1" applyBorder="1" applyAlignment="1">
      <alignment horizontal="center" vertical="center"/>
    </xf>
    <xf numFmtId="0" fontId="7" fillId="0" borderId="32" xfId="0" applyFont="1" applyFill="1" applyBorder="1" applyAlignment="1">
      <alignment vertical="center"/>
    </xf>
    <xf numFmtId="0" fontId="7" fillId="0" borderId="33" xfId="0" applyFont="1" applyFill="1" applyBorder="1" applyAlignment="1">
      <alignment horizontal="center" vertical="center"/>
    </xf>
    <xf numFmtId="0" fontId="7" fillId="0" borderId="33" xfId="0" applyFont="1" applyFill="1" applyBorder="1" applyAlignment="1">
      <alignment vertical="center"/>
    </xf>
    <xf numFmtId="0" fontId="7" fillId="0" borderId="34" xfId="0" applyNumberFormat="1" applyFont="1" applyFill="1" applyBorder="1" applyAlignment="1">
      <alignment horizontal="center" vertical="center"/>
    </xf>
    <xf numFmtId="0" fontId="7" fillId="0" borderId="35" xfId="0" applyNumberFormat="1" applyFont="1" applyFill="1" applyBorder="1" applyAlignment="1">
      <alignment horizontal="center" vertical="center"/>
    </xf>
    <xf numFmtId="0" fontId="7" fillId="0" borderId="36" xfId="0" applyNumberFormat="1" applyFont="1" applyFill="1" applyBorder="1" applyAlignment="1">
      <alignment horizontal="center" vertical="center"/>
    </xf>
    <xf numFmtId="0" fontId="52" fillId="56" borderId="33" xfId="0" applyFont="1" applyFill="1" applyBorder="1" applyAlignment="1">
      <alignment horizontal="center" vertical="center"/>
    </xf>
    <xf numFmtId="0" fontId="52" fillId="56" borderId="33" xfId="0" applyFont="1" applyFill="1" applyBorder="1" applyAlignment="1">
      <alignment vertical="center"/>
    </xf>
    <xf numFmtId="0" fontId="52" fillId="56" borderId="35" xfId="0" applyNumberFormat="1" applyFont="1" applyFill="1" applyBorder="1" applyAlignment="1">
      <alignment horizontal="center" vertical="center"/>
    </xf>
    <xf numFmtId="0" fontId="7" fillId="0" borderId="25" xfId="57" applyFont="1" applyFill="1" applyBorder="1" applyAlignment="1" applyProtection="1">
      <alignment vertical="center"/>
      <protection/>
    </xf>
    <xf numFmtId="0" fontId="7" fillId="0" borderId="37" xfId="57" applyFont="1" applyFill="1" applyBorder="1" applyAlignment="1" applyProtection="1">
      <alignment vertical="center"/>
      <protection/>
    </xf>
    <xf numFmtId="0" fontId="7" fillId="0" borderId="28" xfId="0" applyFont="1" applyFill="1" applyBorder="1" applyAlignment="1">
      <alignment vertical="center"/>
    </xf>
    <xf numFmtId="0" fontId="7" fillId="0" borderId="27" xfId="57" applyFont="1" applyFill="1" applyBorder="1" applyAlignment="1" applyProtection="1">
      <alignment vertical="center"/>
      <protection/>
    </xf>
    <xf numFmtId="0" fontId="7" fillId="0" borderId="38" xfId="57" applyFont="1" applyFill="1" applyBorder="1" applyAlignment="1" applyProtection="1">
      <alignment vertical="center"/>
      <protection/>
    </xf>
    <xf numFmtId="0" fontId="7" fillId="0" borderId="30" xfId="0" applyFont="1" applyFill="1" applyBorder="1" applyAlignment="1">
      <alignment vertical="center"/>
    </xf>
    <xf numFmtId="0" fontId="52" fillId="56" borderId="37" xfId="57" applyFont="1" applyFill="1" applyBorder="1" applyAlignment="1" applyProtection="1">
      <alignment vertical="center"/>
      <protection/>
    </xf>
    <xf numFmtId="0" fontId="52" fillId="56" borderId="38" xfId="57" applyFont="1" applyFill="1" applyBorder="1" applyAlignment="1" applyProtection="1">
      <alignment vertical="center"/>
      <protection/>
    </xf>
  </cellXfs>
  <cellStyles count="96">
    <cellStyle name="Normal" xfId="0"/>
    <cellStyle name="20% - Colore 1" xfId="15"/>
    <cellStyle name="20% - Colore 1 2" xfId="16"/>
    <cellStyle name="20% - Colore 2" xfId="17"/>
    <cellStyle name="20% - Colore 2 2" xfId="18"/>
    <cellStyle name="20% - Colore 3" xfId="19"/>
    <cellStyle name="20% - Colore 3 2" xfId="20"/>
    <cellStyle name="20% - Colore 4" xfId="21"/>
    <cellStyle name="20% - Colore 4 2" xfId="22"/>
    <cellStyle name="20% - Colore 5" xfId="23"/>
    <cellStyle name="20% - Colore 5 2" xfId="24"/>
    <cellStyle name="20% - Colore 6" xfId="25"/>
    <cellStyle name="20% - Colore 6 2" xfId="26"/>
    <cellStyle name="40% - Colore 1" xfId="27"/>
    <cellStyle name="40% - Colore 1 2" xfId="28"/>
    <cellStyle name="40% - Colore 2" xfId="29"/>
    <cellStyle name="40% - Colore 2 2" xfId="30"/>
    <cellStyle name="40% - Colore 3" xfId="31"/>
    <cellStyle name="40% - Colore 3 2" xfId="32"/>
    <cellStyle name="40% - Colore 4" xfId="33"/>
    <cellStyle name="40% - Colore 4 2" xfId="34"/>
    <cellStyle name="40% - Colore 5" xfId="35"/>
    <cellStyle name="40% - Colore 5 2" xfId="36"/>
    <cellStyle name="40% - Colore 6" xfId="37"/>
    <cellStyle name="40% - Colore 6 2" xfId="38"/>
    <cellStyle name="60% - Colore 1" xfId="39"/>
    <cellStyle name="60% - Colore 1 2" xfId="40"/>
    <cellStyle name="60% - Colore 2" xfId="41"/>
    <cellStyle name="60% - Colore 2 2" xfId="42"/>
    <cellStyle name="60% - Colore 3" xfId="43"/>
    <cellStyle name="60% - Colore 3 2" xfId="44"/>
    <cellStyle name="60% - Colore 4" xfId="45"/>
    <cellStyle name="60% - Colore 4 2" xfId="46"/>
    <cellStyle name="60% - Colore 5" xfId="47"/>
    <cellStyle name="60% - Colore 5 2" xfId="48"/>
    <cellStyle name="60% - Colore 6" xfId="49"/>
    <cellStyle name="60% - Colore 6 2" xfId="50"/>
    <cellStyle name="Calcolo" xfId="51"/>
    <cellStyle name="Calcolo 2" xfId="52"/>
    <cellStyle name="Cella collegata" xfId="53"/>
    <cellStyle name="Cella collegata 2" xfId="54"/>
    <cellStyle name="Cella da controllare" xfId="55"/>
    <cellStyle name="Cella da controllare 2" xfId="56"/>
    <cellStyle name="Hyperlink" xfId="57"/>
    <cellStyle name="Followed Hyperlink" xfId="58"/>
    <cellStyle name="Colore 1" xfId="59"/>
    <cellStyle name="Colore 1 2" xfId="60"/>
    <cellStyle name="Colore 2" xfId="61"/>
    <cellStyle name="Colore 2 2" xfId="62"/>
    <cellStyle name="Colore 3" xfId="63"/>
    <cellStyle name="Colore 3 2" xfId="64"/>
    <cellStyle name="Colore 4" xfId="65"/>
    <cellStyle name="Colore 4 2" xfId="66"/>
    <cellStyle name="Colore 5" xfId="67"/>
    <cellStyle name="Colore 5 2" xfId="68"/>
    <cellStyle name="Colore 6" xfId="69"/>
    <cellStyle name="Colore 6 2" xfId="70"/>
    <cellStyle name="Input" xfId="71"/>
    <cellStyle name="Input 2" xfId="72"/>
    <cellStyle name="Comma" xfId="73"/>
    <cellStyle name="Comma [0]" xfId="74"/>
    <cellStyle name="Neutrale" xfId="75"/>
    <cellStyle name="Neutrale 2" xfId="76"/>
    <cellStyle name="Normale 2" xfId="77"/>
    <cellStyle name="Normale 2 2" xfId="78"/>
    <cellStyle name="Normale 3" xfId="79"/>
    <cellStyle name="Normale 4" xfId="80"/>
    <cellStyle name="Nota" xfId="81"/>
    <cellStyle name="Nota 2" xfId="82"/>
    <cellStyle name="Nota 3" xfId="83"/>
    <cellStyle name="Output" xfId="84"/>
    <cellStyle name="Output 2" xfId="85"/>
    <cellStyle name="Percent" xfId="86"/>
    <cellStyle name="Testo avviso" xfId="87"/>
    <cellStyle name="Testo avviso 2" xfId="88"/>
    <cellStyle name="Testo descrittivo" xfId="89"/>
    <cellStyle name="Testo descrittivo 2" xfId="90"/>
    <cellStyle name="Titolo" xfId="91"/>
    <cellStyle name="Titolo 1" xfId="92"/>
    <cellStyle name="Titolo 1 2" xfId="93"/>
    <cellStyle name="Titolo 2" xfId="94"/>
    <cellStyle name="Titolo 2 2" xfId="95"/>
    <cellStyle name="Titolo 3" xfId="96"/>
    <cellStyle name="Titolo 3 2" xfId="97"/>
    <cellStyle name="Titolo 4" xfId="98"/>
    <cellStyle name="Titolo 4 2" xfId="99"/>
    <cellStyle name="Titolo 5" xfId="100"/>
    <cellStyle name="Titolo 6" xfId="101"/>
    <cellStyle name="Totale" xfId="102"/>
    <cellStyle name="Totale 2" xfId="103"/>
    <cellStyle name="Valore non valido" xfId="104"/>
    <cellStyle name="Valore non valido 2" xfId="105"/>
    <cellStyle name="Valore valido" xfId="106"/>
    <cellStyle name="Valore valido 2" xfId="107"/>
    <cellStyle name="Currency" xfId="108"/>
    <cellStyle name="Currency [0]" xfId="10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05"/>
  <sheetViews>
    <sheetView tabSelected="1" zoomScalePageLayoutView="0" workbookViewId="0" topLeftCell="A1">
      <pane ySplit="4" topLeftCell="A5" activePane="bottomLeft" state="frozen"/>
      <selection pane="topLeft" activeCell="A1" sqref="A1"/>
      <selection pane="bottomLeft" activeCell="A5" sqref="A5"/>
    </sheetView>
  </sheetViews>
  <sheetFormatPr defaultColWidth="9.140625" defaultRowHeight="12.75"/>
  <cols>
    <col min="1" max="1" width="6.7109375" style="1" customWidth="1"/>
    <col min="2" max="3" width="25.7109375" style="15" customWidth="1"/>
    <col min="4" max="4" width="9.7109375" style="2" customWidth="1"/>
    <col min="5" max="5" width="35.7109375" style="16" customWidth="1"/>
    <col min="6" max="6" width="10.7109375" style="13" customWidth="1"/>
    <col min="7" max="9" width="10.7109375" style="1" customWidth="1"/>
  </cols>
  <sheetData>
    <row r="1" spans="1:9" ht="45" customHeight="1">
      <c r="A1" s="23" t="s">
        <v>180</v>
      </c>
      <c r="B1" s="24"/>
      <c r="C1" s="24"/>
      <c r="D1" s="24"/>
      <c r="E1" s="24"/>
      <c r="F1" s="24"/>
      <c r="G1" s="24"/>
      <c r="H1" s="24"/>
      <c r="I1" s="25"/>
    </row>
    <row r="2" spans="1:9" ht="24" customHeight="1">
      <c r="A2" s="26" t="s">
        <v>46</v>
      </c>
      <c r="B2" s="27"/>
      <c r="C2" s="27"/>
      <c r="D2" s="27"/>
      <c r="E2" s="27"/>
      <c r="F2" s="27"/>
      <c r="G2" s="27"/>
      <c r="H2" s="27"/>
      <c r="I2" s="28"/>
    </row>
    <row r="3" spans="1:9" ht="24" customHeight="1">
      <c r="A3" s="29" t="s">
        <v>181</v>
      </c>
      <c r="B3" s="30"/>
      <c r="C3" s="30"/>
      <c r="D3" s="30"/>
      <c r="E3" s="30"/>
      <c r="F3" s="30"/>
      <c r="G3" s="30"/>
      <c r="H3" s="3" t="s">
        <v>0</v>
      </c>
      <c r="I3" s="4">
        <v>10</v>
      </c>
    </row>
    <row r="4" spans="1:9" ht="37.5" customHeight="1">
      <c r="A4" s="5" t="s">
        <v>1</v>
      </c>
      <c r="B4" s="6" t="s">
        <v>2</v>
      </c>
      <c r="C4" s="7" t="s">
        <v>3</v>
      </c>
      <c r="D4" s="7" t="s">
        <v>4</v>
      </c>
      <c r="E4" s="8" t="s">
        <v>5</v>
      </c>
      <c r="F4" s="14" t="s">
        <v>6</v>
      </c>
      <c r="G4" s="7" t="s">
        <v>7</v>
      </c>
      <c r="H4" s="9" t="s">
        <v>8</v>
      </c>
      <c r="I4" s="9" t="s">
        <v>9</v>
      </c>
    </row>
    <row r="5" spans="1:9" s="10" customFormat="1" ht="15" customHeight="1">
      <c r="A5" s="36">
        <v>1</v>
      </c>
      <c r="B5" s="52" t="s">
        <v>47</v>
      </c>
      <c r="C5" s="55"/>
      <c r="D5" s="36" t="s">
        <v>11</v>
      </c>
      <c r="E5" s="37" t="s">
        <v>48</v>
      </c>
      <c r="F5" s="38">
        <v>0.02431712962962963</v>
      </c>
      <c r="G5" s="36" t="str">
        <f>TEXT(INT((HOUR(F5)*3600+MINUTE(F5)*60+SECOND(F5))/$I$3/60),"0")&amp;"."&amp;TEXT(MOD((HOUR(F5)*3600+MINUTE(F5)*60+SECOND(F5))/$I$3,60),"00")&amp;"/km"</f>
        <v>3.30/km</v>
      </c>
      <c r="H5" s="38">
        <f>F5-$F$5</f>
        <v>0</v>
      </c>
      <c r="I5" s="38">
        <f>F5-INDEX($F$5:$F$161,MATCH(D5,$D$5:$D$161,0))</f>
        <v>0</v>
      </c>
    </row>
    <row r="6" spans="1:9" s="10" customFormat="1" ht="15" customHeight="1">
      <c r="A6" s="11">
        <v>2</v>
      </c>
      <c r="B6" s="53" t="s">
        <v>49</v>
      </c>
      <c r="C6" s="56"/>
      <c r="D6" s="11" t="s">
        <v>15</v>
      </c>
      <c r="E6" s="39" t="s">
        <v>33</v>
      </c>
      <c r="F6" s="12">
        <v>0.02449074074074074</v>
      </c>
      <c r="G6" s="11" t="str">
        <f aca="true" t="shared" si="0" ref="G6:G21">TEXT(INT((HOUR(F6)*3600+MINUTE(F6)*60+SECOND(F6))/$I$3/60),"0")&amp;"."&amp;TEXT(MOD((HOUR(F6)*3600+MINUTE(F6)*60+SECOND(F6))/$I$3,60),"00")&amp;"/km"</f>
        <v>3.32/km</v>
      </c>
      <c r="H6" s="12">
        <f aca="true" t="shared" si="1" ref="H6:H21">F6-$F$5</f>
        <v>0.0001736111111111105</v>
      </c>
      <c r="I6" s="12">
        <f>F6-INDEX($F$5:$F$161,MATCH(D6,$D$5:$D$161,0))</f>
        <v>0</v>
      </c>
    </row>
    <row r="7" spans="1:9" s="10" customFormat="1" ht="15" customHeight="1">
      <c r="A7" s="11">
        <v>3</v>
      </c>
      <c r="B7" s="53" t="s">
        <v>50</v>
      </c>
      <c r="C7" s="56"/>
      <c r="D7" s="11" t="s">
        <v>11</v>
      </c>
      <c r="E7" s="39" t="s">
        <v>51</v>
      </c>
      <c r="F7" s="12">
        <v>0.024756944444444443</v>
      </c>
      <c r="G7" s="11" t="str">
        <f t="shared" si="0"/>
        <v>3.34/km</v>
      </c>
      <c r="H7" s="12">
        <f t="shared" si="1"/>
        <v>0.000439814814814813</v>
      </c>
      <c r="I7" s="12">
        <f>F7-INDEX($F$5:$F$161,MATCH(D7,$D$5:$D$161,0))</f>
        <v>0.000439814814814813</v>
      </c>
    </row>
    <row r="8" spans="1:9" s="10" customFormat="1" ht="15" customHeight="1">
      <c r="A8" s="11">
        <v>4</v>
      </c>
      <c r="B8" s="53" t="s">
        <v>52</v>
      </c>
      <c r="C8" s="56"/>
      <c r="D8" s="11" t="s">
        <v>11</v>
      </c>
      <c r="E8" s="39" t="s">
        <v>53</v>
      </c>
      <c r="F8" s="12">
        <v>0.024826388888888887</v>
      </c>
      <c r="G8" s="11" t="str">
        <f t="shared" si="0"/>
        <v>3.35/km</v>
      </c>
      <c r="H8" s="12">
        <f t="shared" si="1"/>
        <v>0.0005092592592592579</v>
      </c>
      <c r="I8" s="12">
        <f>F8-INDEX($F$5:$F$161,MATCH(D8,$D$5:$D$161,0))</f>
        <v>0.0005092592592592579</v>
      </c>
    </row>
    <row r="9" spans="1:9" s="10" customFormat="1" ht="15" customHeight="1">
      <c r="A9" s="11">
        <v>5</v>
      </c>
      <c r="B9" s="53" t="s">
        <v>54</v>
      </c>
      <c r="C9" s="56"/>
      <c r="D9" s="11" t="s">
        <v>11</v>
      </c>
      <c r="E9" s="39" t="s">
        <v>48</v>
      </c>
      <c r="F9" s="12">
        <v>0.02528935185185185</v>
      </c>
      <c r="G9" s="11" t="str">
        <f t="shared" si="0"/>
        <v>3.39/km</v>
      </c>
      <c r="H9" s="12">
        <f t="shared" si="1"/>
        <v>0.0009722222222222215</v>
      </c>
      <c r="I9" s="12">
        <f>F9-INDEX($F$5:$F$161,MATCH(D9,$D$5:$D$161,0))</f>
        <v>0.0009722222222222215</v>
      </c>
    </row>
    <row r="10" spans="1:9" s="10" customFormat="1" ht="15" customHeight="1">
      <c r="A10" s="11">
        <v>6</v>
      </c>
      <c r="B10" s="53" t="s">
        <v>55</v>
      </c>
      <c r="C10" s="56"/>
      <c r="D10" s="11" t="s">
        <v>12</v>
      </c>
      <c r="E10" s="39" t="s">
        <v>48</v>
      </c>
      <c r="F10" s="12">
        <v>0.026631944444444444</v>
      </c>
      <c r="G10" s="11" t="str">
        <f t="shared" si="0"/>
        <v>3.50/km</v>
      </c>
      <c r="H10" s="12">
        <f t="shared" si="1"/>
        <v>0.0023148148148148147</v>
      </c>
      <c r="I10" s="12">
        <f>F10-INDEX($F$5:$F$161,MATCH(D10,$D$5:$D$161,0))</f>
        <v>0</v>
      </c>
    </row>
    <row r="11" spans="1:9" s="10" customFormat="1" ht="15" customHeight="1">
      <c r="A11" s="11">
        <v>7</v>
      </c>
      <c r="B11" s="53" t="s">
        <v>56</v>
      </c>
      <c r="C11" s="56"/>
      <c r="D11" s="11" t="s">
        <v>22</v>
      </c>
      <c r="E11" s="39" t="s">
        <v>26</v>
      </c>
      <c r="F11" s="12">
        <v>0.026805555555555555</v>
      </c>
      <c r="G11" s="11" t="str">
        <f t="shared" si="0"/>
        <v>3.52/km</v>
      </c>
      <c r="H11" s="12">
        <f t="shared" si="1"/>
        <v>0.002488425925925925</v>
      </c>
      <c r="I11" s="12">
        <f>F11-INDEX($F$5:$F$161,MATCH(D11,$D$5:$D$161,0))</f>
        <v>0</v>
      </c>
    </row>
    <row r="12" spans="1:9" s="10" customFormat="1" ht="15" customHeight="1">
      <c r="A12" s="11">
        <v>8</v>
      </c>
      <c r="B12" s="53" t="s">
        <v>57</v>
      </c>
      <c r="C12" s="56"/>
      <c r="D12" s="11" t="s">
        <v>20</v>
      </c>
      <c r="E12" s="39" t="s">
        <v>58</v>
      </c>
      <c r="F12" s="12">
        <v>0.027395833333333338</v>
      </c>
      <c r="G12" s="11" t="str">
        <f t="shared" si="0"/>
        <v>3.57/km</v>
      </c>
      <c r="H12" s="12">
        <f t="shared" si="1"/>
        <v>0.0030787037037037085</v>
      </c>
      <c r="I12" s="12">
        <f>F12-INDEX($F$5:$F$161,MATCH(D12,$D$5:$D$161,0))</f>
        <v>0</v>
      </c>
    </row>
    <row r="13" spans="1:9" s="10" customFormat="1" ht="15" customHeight="1">
      <c r="A13" s="11">
        <v>9</v>
      </c>
      <c r="B13" s="53" t="s">
        <v>59</v>
      </c>
      <c r="C13" s="56"/>
      <c r="D13" s="11" t="s">
        <v>11</v>
      </c>
      <c r="E13" s="39" t="s">
        <v>60</v>
      </c>
      <c r="F13" s="12">
        <v>0.027395833333333338</v>
      </c>
      <c r="G13" s="11" t="str">
        <f t="shared" si="0"/>
        <v>3.57/km</v>
      </c>
      <c r="H13" s="12">
        <f t="shared" si="1"/>
        <v>0.0030787037037037085</v>
      </c>
      <c r="I13" s="12">
        <f>F13-INDEX($F$5:$F$161,MATCH(D13,$D$5:$D$161,0))</f>
        <v>0.0030787037037037085</v>
      </c>
    </row>
    <row r="14" spans="1:9" s="10" customFormat="1" ht="15" customHeight="1">
      <c r="A14" s="11">
        <v>10</v>
      </c>
      <c r="B14" s="53" t="s">
        <v>61</v>
      </c>
      <c r="C14" s="56"/>
      <c r="D14" s="11" t="s">
        <v>11</v>
      </c>
      <c r="E14" s="39" t="s">
        <v>62</v>
      </c>
      <c r="F14" s="12">
        <v>0.02766203703703704</v>
      </c>
      <c r="G14" s="11" t="str">
        <f t="shared" si="0"/>
        <v>3.59/km</v>
      </c>
      <c r="H14" s="12">
        <f t="shared" si="1"/>
        <v>0.003344907407407411</v>
      </c>
      <c r="I14" s="12">
        <f>F14-INDEX($F$5:$F$161,MATCH(D14,$D$5:$D$161,0))</f>
        <v>0.003344907407407411</v>
      </c>
    </row>
    <row r="15" spans="1:9" s="10" customFormat="1" ht="15" customHeight="1">
      <c r="A15" s="11">
        <v>11</v>
      </c>
      <c r="B15" s="53" t="s">
        <v>63</v>
      </c>
      <c r="C15" s="56"/>
      <c r="D15" s="11" t="s">
        <v>15</v>
      </c>
      <c r="E15" s="39" t="s">
        <v>44</v>
      </c>
      <c r="F15" s="12">
        <v>0.02783564814814815</v>
      </c>
      <c r="G15" s="11" t="str">
        <f t="shared" si="0"/>
        <v>4.01/km</v>
      </c>
      <c r="H15" s="12">
        <f t="shared" si="1"/>
        <v>0.0035185185185185215</v>
      </c>
      <c r="I15" s="12">
        <f>F15-INDEX($F$5:$F$161,MATCH(D15,$D$5:$D$161,0))</f>
        <v>0.003344907407407411</v>
      </c>
    </row>
    <row r="16" spans="1:9" s="10" customFormat="1" ht="15" customHeight="1">
      <c r="A16" s="11">
        <v>12</v>
      </c>
      <c r="B16" s="53" t="s">
        <v>64</v>
      </c>
      <c r="C16" s="56"/>
      <c r="D16" s="11" t="s">
        <v>11</v>
      </c>
      <c r="E16" s="39" t="s">
        <v>26</v>
      </c>
      <c r="F16" s="12">
        <v>0.027858796296296298</v>
      </c>
      <c r="G16" s="11" t="str">
        <f t="shared" si="0"/>
        <v>4.01/km</v>
      </c>
      <c r="H16" s="12">
        <f t="shared" si="1"/>
        <v>0.0035416666666666687</v>
      </c>
      <c r="I16" s="12">
        <f>F16-INDEX($F$5:$F$161,MATCH(D16,$D$5:$D$161,0))</f>
        <v>0.0035416666666666687</v>
      </c>
    </row>
    <row r="17" spans="1:9" s="10" customFormat="1" ht="15" customHeight="1">
      <c r="A17" s="11">
        <v>13</v>
      </c>
      <c r="B17" s="53" t="s">
        <v>65</v>
      </c>
      <c r="C17" s="56"/>
      <c r="D17" s="11" t="s">
        <v>17</v>
      </c>
      <c r="E17" s="39" t="s">
        <v>66</v>
      </c>
      <c r="F17" s="12">
        <v>0.02809027777777778</v>
      </c>
      <c r="G17" s="11" t="str">
        <f t="shared" si="0"/>
        <v>4.03/km</v>
      </c>
      <c r="H17" s="12">
        <f t="shared" si="1"/>
        <v>0.0037731481481481505</v>
      </c>
      <c r="I17" s="12">
        <f>F17-INDEX($F$5:$F$161,MATCH(D17,$D$5:$D$161,0))</f>
        <v>0</v>
      </c>
    </row>
    <row r="18" spans="1:9" s="10" customFormat="1" ht="15" customHeight="1">
      <c r="A18" s="11">
        <v>14</v>
      </c>
      <c r="B18" s="53" t="s">
        <v>67</v>
      </c>
      <c r="C18" s="56"/>
      <c r="D18" s="11" t="s">
        <v>20</v>
      </c>
      <c r="E18" s="39" t="s">
        <v>66</v>
      </c>
      <c r="F18" s="12">
        <v>0.02820601851851852</v>
      </c>
      <c r="G18" s="11" t="str">
        <f t="shared" si="0"/>
        <v>4.04/km</v>
      </c>
      <c r="H18" s="12">
        <f t="shared" si="1"/>
        <v>0.0038888888888888896</v>
      </c>
      <c r="I18" s="12">
        <f>F18-INDEX($F$5:$F$161,MATCH(D18,$D$5:$D$161,0))</f>
        <v>0.0008101851851851812</v>
      </c>
    </row>
    <row r="19" spans="1:9" s="10" customFormat="1" ht="15" customHeight="1">
      <c r="A19" s="11">
        <v>15</v>
      </c>
      <c r="B19" s="53" t="s">
        <v>68</v>
      </c>
      <c r="C19" s="56"/>
      <c r="D19" s="11" t="s">
        <v>17</v>
      </c>
      <c r="E19" s="39" t="s">
        <v>69</v>
      </c>
      <c r="F19" s="12">
        <v>0.028333333333333332</v>
      </c>
      <c r="G19" s="11" t="str">
        <f t="shared" si="0"/>
        <v>4.05/km</v>
      </c>
      <c r="H19" s="12">
        <f t="shared" si="1"/>
        <v>0.004016203703703702</v>
      </c>
      <c r="I19" s="12">
        <f>F19-INDEX($F$5:$F$161,MATCH(D19,$D$5:$D$161,0))</f>
        <v>0.00024305555555555192</v>
      </c>
    </row>
    <row r="20" spans="1:9" s="10" customFormat="1" ht="15" customHeight="1">
      <c r="A20" s="11">
        <v>16</v>
      </c>
      <c r="B20" s="53" t="s">
        <v>70</v>
      </c>
      <c r="C20" s="56"/>
      <c r="D20" s="11" t="s">
        <v>15</v>
      </c>
      <c r="E20" s="39" t="s">
        <v>71</v>
      </c>
      <c r="F20" s="12">
        <v>0.028402777777777777</v>
      </c>
      <c r="G20" s="11" t="str">
        <f t="shared" si="0"/>
        <v>4.05/km</v>
      </c>
      <c r="H20" s="12">
        <f t="shared" si="1"/>
        <v>0.004085648148148147</v>
      </c>
      <c r="I20" s="12">
        <f>F20-INDEX($F$5:$F$161,MATCH(D20,$D$5:$D$161,0))</f>
        <v>0.003912037037037037</v>
      </c>
    </row>
    <row r="21" spans="1:9" ht="15" customHeight="1">
      <c r="A21" s="19">
        <v>17</v>
      </c>
      <c r="B21" s="58" t="s">
        <v>72</v>
      </c>
      <c r="C21" s="59"/>
      <c r="D21" s="19" t="s">
        <v>12</v>
      </c>
      <c r="E21" s="41" t="s">
        <v>45</v>
      </c>
      <c r="F21" s="22">
        <v>0.028449074074074075</v>
      </c>
      <c r="G21" s="19" t="str">
        <f t="shared" si="0"/>
        <v>4.06/km</v>
      </c>
      <c r="H21" s="22">
        <f t="shared" si="1"/>
        <v>0.004131944444444445</v>
      </c>
      <c r="I21" s="22">
        <f>F21-INDEX($F$5:$F$161,MATCH(D21,$D$5:$D$161,0))</f>
        <v>0.0018171296296296303</v>
      </c>
    </row>
    <row r="22" spans="1:9" ht="15" customHeight="1">
      <c r="A22" s="11">
        <v>18</v>
      </c>
      <c r="B22" s="53" t="s">
        <v>73</v>
      </c>
      <c r="C22" s="56"/>
      <c r="D22" s="11" t="s">
        <v>12</v>
      </c>
      <c r="E22" s="39" t="s">
        <v>13</v>
      </c>
      <c r="F22" s="12">
        <v>0.028599537037037034</v>
      </c>
      <c r="G22" s="11" t="str">
        <f aca="true" t="shared" si="2" ref="G22:G32">TEXT(INT((HOUR(F22)*3600+MINUTE(F22)*60+SECOND(F22))/$I$3/60),"0")&amp;"."&amp;TEXT(MOD((HOUR(F22)*3600+MINUTE(F22)*60+SECOND(F22))/$I$3,60),"00")&amp;"/km"</f>
        <v>4.07/km</v>
      </c>
      <c r="H22" s="12">
        <f aca="true" t="shared" si="3" ref="H22:H32">F22-$F$5</f>
        <v>0.004282407407407405</v>
      </c>
      <c r="I22" s="12">
        <f>F22-INDEX($F$5:$F$161,MATCH(D22,$D$5:$D$161,0))</f>
        <v>0.0019675925925925902</v>
      </c>
    </row>
    <row r="23" spans="1:9" ht="15" customHeight="1">
      <c r="A23" s="11">
        <v>19</v>
      </c>
      <c r="B23" s="53" t="s">
        <v>74</v>
      </c>
      <c r="C23" s="56"/>
      <c r="D23" s="11" t="s">
        <v>17</v>
      </c>
      <c r="E23" s="39" t="s">
        <v>75</v>
      </c>
      <c r="F23" s="12">
        <v>0.028969907407407406</v>
      </c>
      <c r="G23" s="11" t="str">
        <f t="shared" si="2"/>
        <v>4.10/km</v>
      </c>
      <c r="H23" s="12">
        <f t="shared" si="3"/>
        <v>0.0046527777777777765</v>
      </c>
      <c r="I23" s="12">
        <f>F23-INDEX($F$5:$F$161,MATCH(D23,$D$5:$D$161,0))</f>
        <v>0.000879629629629626</v>
      </c>
    </row>
    <row r="24" spans="1:9" ht="15" customHeight="1">
      <c r="A24" s="11">
        <v>20</v>
      </c>
      <c r="B24" s="53" t="s">
        <v>76</v>
      </c>
      <c r="C24" s="56"/>
      <c r="D24" s="11" t="s">
        <v>12</v>
      </c>
      <c r="E24" s="39" t="s">
        <v>77</v>
      </c>
      <c r="F24" s="12">
        <v>0.029039351851851854</v>
      </c>
      <c r="G24" s="11" t="str">
        <f t="shared" si="2"/>
        <v>4.11/km</v>
      </c>
      <c r="H24" s="12">
        <f t="shared" si="3"/>
        <v>0.004722222222222225</v>
      </c>
      <c r="I24" s="12">
        <f>F24-INDEX($F$5:$F$161,MATCH(D24,$D$5:$D$161,0))</f>
        <v>0.00240740740740741</v>
      </c>
    </row>
    <row r="25" spans="1:9" ht="15" customHeight="1">
      <c r="A25" s="11">
        <v>21</v>
      </c>
      <c r="B25" s="53" t="s">
        <v>78</v>
      </c>
      <c r="C25" s="56"/>
      <c r="D25" s="11" t="s">
        <v>15</v>
      </c>
      <c r="E25" s="39" t="s">
        <v>66</v>
      </c>
      <c r="F25" s="12">
        <v>0.029143518518518517</v>
      </c>
      <c r="G25" s="11" t="str">
        <f t="shared" si="2"/>
        <v>4.12/km</v>
      </c>
      <c r="H25" s="12">
        <f t="shared" si="3"/>
        <v>0.004826388888888887</v>
      </c>
      <c r="I25" s="12">
        <f>F25-INDEX($F$5:$F$161,MATCH(D25,$D$5:$D$161,0))</f>
        <v>0.0046527777777777765</v>
      </c>
    </row>
    <row r="26" spans="1:9" ht="15" customHeight="1">
      <c r="A26" s="11">
        <v>22</v>
      </c>
      <c r="B26" s="53" t="s">
        <v>79</v>
      </c>
      <c r="C26" s="56"/>
      <c r="D26" s="11" t="s">
        <v>11</v>
      </c>
      <c r="E26" s="39" t="s">
        <v>24</v>
      </c>
      <c r="F26" s="12">
        <v>0.029456018518518517</v>
      </c>
      <c r="G26" s="11" t="str">
        <f t="shared" si="2"/>
        <v>4.15/km</v>
      </c>
      <c r="H26" s="12">
        <f t="shared" si="3"/>
        <v>0.005138888888888887</v>
      </c>
      <c r="I26" s="12">
        <f>F26-INDEX($F$5:$F$161,MATCH(D26,$D$5:$D$161,0))</f>
        <v>0.005138888888888887</v>
      </c>
    </row>
    <row r="27" spans="1:9" ht="15" customHeight="1">
      <c r="A27" s="11">
        <v>23</v>
      </c>
      <c r="B27" s="53" t="s">
        <v>80</v>
      </c>
      <c r="C27" s="56"/>
      <c r="D27" s="11" t="s">
        <v>15</v>
      </c>
      <c r="E27" s="39" t="s">
        <v>44</v>
      </c>
      <c r="F27" s="12">
        <v>0.02952546296296296</v>
      </c>
      <c r="G27" s="11" t="str">
        <f t="shared" si="2"/>
        <v>4.15/km</v>
      </c>
      <c r="H27" s="12">
        <f t="shared" si="3"/>
        <v>0.005208333333333332</v>
      </c>
      <c r="I27" s="12">
        <f>F27-INDEX($F$5:$F$161,MATCH(D27,$D$5:$D$161,0))</f>
        <v>0.005034722222222222</v>
      </c>
    </row>
    <row r="28" spans="1:9" ht="15" customHeight="1">
      <c r="A28" s="11">
        <v>24</v>
      </c>
      <c r="B28" s="53" t="s">
        <v>81</v>
      </c>
      <c r="C28" s="56"/>
      <c r="D28" s="11" t="s">
        <v>20</v>
      </c>
      <c r="E28" s="39" t="s">
        <v>18</v>
      </c>
      <c r="F28" s="12">
        <v>0.02972222222222222</v>
      </c>
      <c r="G28" s="11" t="str">
        <f t="shared" si="2"/>
        <v>4.17/km</v>
      </c>
      <c r="H28" s="12">
        <f t="shared" si="3"/>
        <v>0.00540509259259259</v>
      </c>
      <c r="I28" s="12">
        <f>F28-INDEX($F$5:$F$161,MATCH(D28,$D$5:$D$161,0))</f>
        <v>0.0023263888888888813</v>
      </c>
    </row>
    <row r="29" spans="1:9" ht="15" customHeight="1">
      <c r="A29" s="11">
        <v>25</v>
      </c>
      <c r="B29" s="53" t="s">
        <v>82</v>
      </c>
      <c r="C29" s="56"/>
      <c r="D29" s="11" t="s">
        <v>20</v>
      </c>
      <c r="E29" s="39" t="s">
        <v>83</v>
      </c>
      <c r="F29" s="12">
        <v>0.0297337962962963</v>
      </c>
      <c r="G29" s="11" t="str">
        <f t="shared" si="2"/>
        <v>4.17/km</v>
      </c>
      <c r="H29" s="12">
        <f t="shared" si="3"/>
        <v>0.00541666666666667</v>
      </c>
      <c r="I29" s="12">
        <f>F29-INDEX($F$5:$F$161,MATCH(D29,$D$5:$D$161,0))</f>
        <v>0.002337962962962962</v>
      </c>
    </row>
    <row r="30" spans="1:9" ht="15" customHeight="1">
      <c r="A30" s="11">
        <v>26</v>
      </c>
      <c r="B30" s="53" t="s">
        <v>84</v>
      </c>
      <c r="C30" s="56"/>
      <c r="D30" s="11" t="s">
        <v>22</v>
      </c>
      <c r="E30" s="39" t="s">
        <v>75</v>
      </c>
      <c r="F30" s="12">
        <v>0.029768518518518517</v>
      </c>
      <c r="G30" s="11" t="str">
        <f t="shared" si="2"/>
        <v>4.17/km</v>
      </c>
      <c r="H30" s="12">
        <f t="shared" si="3"/>
        <v>0.0054513888888888876</v>
      </c>
      <c r="I30" s="12">
        <f>F30-INDEX($F$5:$F$161,MATCH(D30,$D$5:$D$161,0))</f>
        <v>0.0029629629629629624</v>
      </c>
    </row>
    <row r="31" spans="1:9" ht="15" customHeight="1">
      <c r="A31" s="11">
        <v>27</v>
      </c>
      <c r="B31" s="53" t="s">
        <v>85</v>
      </c>
      <c r="C31" s="56"/>
      <c r="D31" s="11" t="s">
        <v>15</v>
      </c>
      <c r="E31" s="39" t="s">
        <v>86</v>
      </c>
      <c r="F31" s="12">
        <v>0.02981481481481481</v>
      </c>
      <c r="G31" s="11" t="str">
        <f t="shared" si="2"/>
        <v>4.18/km</v>
      </c>
      <c r="H31" s="12">
        <f t="shared" si="3"/>
        <v>0.005497685185185182</v>
      </c>
      <c r="I31" s="12">
        <f>F31-INDEX($F$5:$F$161,MATCH(D31,$D$5:$D$161,0))</f>
        <v>0.005324074074074071</v>
      </c>
    </row>
    <row r="32" spans="1:9" ht="15" customHeight="1">
      <c r="A32" s="11">
        <v>28</v>
      </c>
      <c r="B32" s="53" t="s">
        <v>87</v>
      </c>
      <c r="C32" s="56"/>
      <c r="D32" s="11" t="s">
        <v>22</v>
      </c>
      <c r="E32" s="39" t="s">
        <v>26</v>
      </c>
      <c r="F32" s="12">
        <v>0.030046296296296297</v>
      </c>
      <c r="G32" s="11" t="str">
        <f t="shared" si="2"/>
        <v>4.20/km</v>
      </c>
      <c r="H32" s="12">
        <f t="shared" si="3"/>
        <v>0.005729166666666667</v>
      </c>
      <c r="I32" s="12">
        <f>F32-INDEX($F$5:$F$161,MATCH(D32,$D$5:$D$161,0))</f>
        <v>0.003240740740740742</v>
      </c>
    </row>
    <row r="33" spans="1:9" ht="15" customHeight="1">
      <c r="A33" s="11">
        <v>29</v>
      </c>
      <c r="B33" s="53" t="s">
        <v>88</v>
      </c>
      <c r="C33" s="56"/>
      <c r="D33" s="11" t="s">
        <v>20</v>
      </c>
      <c r="E33" s="39" t="s">
        <v>89</v>
      </c>
      <c r="F33" s="12">
        <v>0.030335648148148143</v>
      </c>
      <c r="G33" s="11" t="str">
        <f aca="true" t="shared" si="4" ref="G33:G42">TEXT(INT((HOUR(F33)*3600+MINUTE(F33)*60+SECOND(F33))/$I$3/60),"0")&amp;"."&amp;TEXT(MOD((HOUR(F33)*3600+MINUTE(F33)*60+SECOND(F33))/$I$3,60),"00")&amp;"/km"</f>
        <v>4.22/km</v>
      </c>
      <c r="H33" s="12">
        <f aca="true" t="shared" si="5" ref="H33:H42">F33-$F$5</f>
        <v>0.006018518518518513</v>
      </c>
      <c r="I33" s="12">
        <f>F33-INDEX($F$5:$F$161,MATCH(D33,$D$5:$D$161,0))</f>
        <v>0.002939814814814805</v>
      </c>
    </row>
    <row r="34" spans="1:9" ht="15" customHeight="1">
      <c r="A34" s="11">
        <v>30</v>
      </c>
      <c r="B34" s="53" t="s">
        <v>90</v>
      </c>
      <c r="C34" s="56"/>
      <c r="D34" s="11" t="s">
        <v>27</v>
      </c>
      <c r="E34" s="39" t="s">
        <v>25</v>
      </c>
      <c r="F34" s="12">
        <v>0.03070601851851852</v>
      </c>
      <c r="G34" s="11" t="str">
        <f t="shared" si="4"/>
        <v>4.25/km</v>
      </c>
      <c r="H34" s="12">
        <f t="shared" si="5"/>
        <v>0.006388888888888892</v>
      </c>
      <c r="I34" s="12">
        <f>F34-INDEX($F$5:$F$161,MATCH(D34,$D$5:$D$161,0))</f>
        <v>0</v>
      </c>
    </row>
    <row r="35" spans="1:9" ht="15" customHeight="1">
      <c r="A35" s="11">
        <v>31</v>
      </c>
      <c r="B35" s="53" t="s">
        <v>91</v>
      </c>
      <c r="C35" s="56"/>
      <c r="D35" s="11" t="s">
        <v>22</v>
      </c>
      <c r="E35" s="39" t="s">
        <v>58</v>
      </c>
      <c r="F35" s="12">
        <v>0.03071759259259259</v>
      </c>
      <c r="G35" s="11" t="str">
        <f t="shared" si="4"/>
        <v>4.25/km</v>
      </c>
      <c r="H35" s="12">
        <f t="shared" si="5"/>
        <v>0.006400462962962962</v>
      </c>
      <c r="I35" s="12">
        <f>F35-INDEX($F$5:$F$161,MATCH(D35,$D$5:$D$161,0))</f>
        <v>0.003912037037037037</v>
      </c>
    </row>
    <row r="36" spans="1:9" ht="15" customHeight="1">
      <c r="A36" s="11">
        <v>32</v>
      </c>
      <c r="B36" s="53" t="s">
        <v>92</v>
      </c>
      <c r="C36" s="56"/>
      <c r="D36" s="11" t="s">
        <v>22</v>
      </c>
      <c r="E36" s="39" t="s">
        <v>58</v>
      </c>
      <c r="F36" s="12">
        <v>0.03074074074074074</v>
      </c>
      <c r="G36" s="11" t="str">
        <f t="shared" si="4"/>
        <v>4.26/km</v>
      </c>
      <c r="H36" s="12">
        <f t="shared" si="5"/>
        <v>0.006423611111111109</v>
      </c>
      <c r="I36" s="12">
        <f>F36-INDEX($F$5:$F$161,MATCH(D36,$D$5:$D$161,0))</f>
        <v>0.003935185185185184</v>
      </c>
    </row>
    <row r="37" spans="1:9" ht="15" customHeight="1">
      <c r="A37" s="11">
        <v>33</v>
      </c>
      <c r="B37" s="53" t="s">
        <v>93</v>
      </c>
      <c r="C37" s="56"/>
      <c r="D37" s="11" t="s">
        <v>11</v>
      </c>
      <c r="E37" s="39" t="s">
        <v>60</v>
      </c>
      <c r="F37" s="12">
        <v>0.030983796296296297</v>
      </c>
      <c r="G37" s="11" t="str">
        <f t="shared" si="4"/>
        <v>4.28/km</v>
      </c>
      <c r="H37" s="12">
        <f t="shared" si="5"/>
        <v>0.006666666666666668</v>
      </c>
      <c r="I37" s="12">
        <f>F37-INDEX($F$5:$F$161,MATCH(D37,$D$5:$D$161,0))</f>
        <v>0.006666666666666668</v>
      </c>
    </row>
    <row r="38" spans="1:9" ht="15" customHeight="1">
      <c r="A38" s="11">
        <v>34</v>
      </c>
      <c r="B38" s="53" t="s">
        <v>94</v>
      </c>
      <c r="C38" s="56"/>
      <c r="D38" s="11" t="s">
        <v>19</v>
      </c>
      <c r="E38" s="39" t="s">
        <v>95</v>
      </c>
      <c r="F38" s="12">
        <v>0.03108796296296296</v>
      </c>
      <c r="G38" s="11" t="str">
        <f t="shared" si="4"/>
        <v>4.29/km</v>
      </c>
      <c r="H38" s="12">
        <f t="shared" si="5"/>
        <v>0.00677083333333333</v>
      </c>
      <c r="I38" s="12">
        <f>F38-INDEX($F$5:$F$161,MATCH(D38,$D$5:$D$161,0))</f>
        <v>0</v>
      </c>
    </row>
    <row r="39" spans="1:9" ht="15" customHeight="1">
      <c r="A39" s="11">
        <v>35</v>
      </c>
      <c r="B39" s="53" t="s">
        <v>96</v>
      </c>
      <c r="C39" s="56"/>
      <c r="D39" s="11" t="s">
        <v>27</v>
      </c>
      <c r="E39" s="39" t="s">
        <v>66</v>
      </c>
      <c r="F39" s="12">
        <v>0.03108796296296296</v>
      </c>
      <c r="G39" s="11" t="str">
        <f t="shared" si="4"/>
        <v>4.29/km</v>
      </c>
      <c r="H39" s="12">
        <f t="shared" si="5"/>
        <v>0.00677083333333333</v>
      </c>
      <c r="I39" s="12">
        <f>F39-INDEX($F$5:$F$161,MATCH(D39,$D$5:$D$161,0))</f>
        <v>0.00038194444444443823</v>
      </c>
    </row>
    <row r="40" spans="1:9" ht="15" customHeight="1">
      <c r="A40" s="11">
        <v>36</v>
      </c>
      <c r="B40" s="53" t="s">
        <v>97</v>
      </c>
      <c r="C40" s="56"/>
      <c r="D40" s="11" t="s">
        <v>20</v>
      </c>
      <c r="E40" s="39" t="s">
        <v>98</v>
      </c>
      <c r="F40" s="12">
        <v>0.031145833333333334</v>
      </c>
      <c r="G40" s="11" t="str">
        <f t="shared" si="4"/>
        <v>4.29/km</v>
      </c>
      <c r="H40" s="12">
        <f t="shared" si="5"/>
        <v>0.006828703703703705</v>
      </c>
      <c r="I40" s="12">
        <f>F40-INDEX($F$5:$F$161,MATCH(D40,$D$5:$D$161,0))</f>
        <v>0.0037499999999999964</v>
      </c>
    </row>
    <row r="41" spans="1:9" ht="15" customHeight="1">
      <c r="A41" s="11">
        <v>37</v>
      </c>
      <c r="B41" s="53" t="s">
        <v>99</v>
      </c>
      <c r="C41" s="56"/>
      <c r="D41" s="11" t="s">
        <v>17</v>
      </c>
      <c r="E41" s="39" t="s">
        <v>100</v>
      </c>
      <c r="F41" s="12">
        <v>0.03138888888888889</v>
      </c>
      <c r="G41" s="11" t="str">
        <f t="shared" si="4"/>
        <v>4.31/km</v>
      </c>
      <c r="H41" s="12">
        <f t="shared" si="5"/>
        <v>0.00707175925925926</v>
      </c>
      <c r="I41" s="12">
        <f>F41-INDEX($F$5:$F$161,MATCH(D41,$D$5:$D$161,0))</f>
        <v>0.00329861111111111</v>
      </c>
    </row>
    <row r="42" spans="1:9" ht="15" customHeight="1">
      <c r="A42" s="11">
        <v>38</v>
      </c>
      <c r="B42" s="53" t="s">
        <v>101</v>
      </c>
      <c r="C42" s="56"/>
      <c r="D42" s="11" t="s">
        <v>22</v>
      </c>
      <c r="E42" s="39" t="s">
        <v>18</v>
      </c>
      <c r="F42" s="12">
        <v>0.03138888888888889</v>
      </c>
      <c r="G42" s="11" t="str">
        <f t="shared" si="4"/>
        <v>4.31/km</v>
      </c>
      <c r="H42" s="12">
        <f t="shared" si="5"/>
        <v>0.00707175925925926</v>
      </c>
      <c r="I42" s="12">
        <f>F42-INDEX($F$5:$F$161,MATCH(D42,$D$5:$D$161,0))</f>
        <v>0.004583333333333335</v>
      </c>
    </row>
    <row r="43" spans="1:9" ht="15" customHeight="1">
      <c r="A43" s="11">
        <v>39</v>
      </c>
      <c r="B43" s="53" t="s">
        <v>102</v>
      </c>
      <c r="C43" s="56"/>
      <c r="D43" s="11" t="s">
        <v>22</v>
      </c>
      <c r="E43" s="39" t="s">
        <v>35</v>
      </c>
      <c r="F43" s="12">
        <v>0.03138888888888889</v>
      </c>
      <c r="G43" s="11" t="str">
        <f>TEXT(INT((HOUR(F43)*3600+MINUTE(F43)*60+SECOND(F43))/$I$3/60),"0")&amp;"."&amp;TEXT(MOD((HOUR(F43)*3600+MINUTE(F43)*60+SECOND(F43))/$I$3,60),"00")&amp;"/km"</f>
        <v>4.31/km</v>
      </c>
      <c r="H43" s="12">
        <f>F43-$F$5</f>
        <v>0.00707175925925926</v>
      </c>
      <c r="I43" s="12">
        <f>F43-INDEX($F$5:$F$161,MATCH(D43,$D$5:$D$161,0))</f>
        <v>0.004583333333333335</v>
      </c>
    </row>
    <row r="44" spans="1:9" ht="15" customHeight="1">
      <c r="A44" s="11">
        <v>40</v>
      </c>
      <c r="B44" s="53" t="s">
        <v>103</v>
      </c>
      <c r="C44" s="56"/>
      <c r="D44" s="11" t="s">
        <v>27</v>
      </c>
      <c r="E44" s="39" t="s">
        <v>14</v>
      </c>
      <c r="F44" s="12">
        <v>0.03149305555555556</v>
      </c>
      <c r="G44" s="11" t="str">
        <f>TEXT(INT((HOUR(F44)*3600+MINUTE(F44)*60+SECOND(F44))/$I$3/60),"0")&amp;"."&amp;TEXT(MOD((HOUR(F44)*3600+MINUTE(F44)*60+SECOND(F44))/$I$3,60),"00")&amp;"/km"</f>
        <v>4.32/km</v>
      </c>
      <c r="H44" s="12">
        <f>F44-$F$5</f>
        <v>0.007175925925925929</v>
      </c>
      <c r="I44" s="12">
        <f>F44-INDEX($F$5:$F$161,MATCH(D44,$D$5:$D$161,0))</f>
        <v>0.0007870370370370375</v>
      </c>
    </row>
    <row r="45" spans="1:9" ht="15" customHeight="1">
      <c r="A45" s="11">
        <v>41</v>
      </c>
      <c r="B45" s="53" t="s">
        <v>104</v>
      </c>
      <c r="C45" s="56"/>
      <c r="D45" s="11" t="s">
        <v>17</v>
      </c>
      <c r="E45" s="39" t="s">
        <v>105</v>
      </c>
      <c r="F45" s="12">
        <v>0.03158564814814815</v>
      </c>
      <c r="G45" s="11" t="str">
        <f aca="true" t="shared" si="6" ref="G45:G105">TEXT(INT((HOUR(F45)*3600+MINUTE(F45)*60+SECOND(F45))/$I$3/60),"0")&amp;"."&amp;TEXT(MOD((HOUR(F45)*3600+MINUTE(F45)*60+SECOND(F45))/$I$3,60),"00")&amp;"/km"</f>
        <v>4.33/km</v>
      </c>
      <c r="H45" s="12">
        <f aca="true" t="shared" si="7" ref="H45:H105">F45-$F$5</f>
        <v>0.007268518518518518</v>
      </c>
      <c r="I45" s="12">
        <f>F45-INDEX($F$5:$F$161,MATCH(D45,$D$5:$D$161,0))</f>
        <v>0.0034953703703703674</v>
      </c>
    </row>
    <row r="46" spans="1:9" ht="15" customHeight="1">
      <c r="A46" s="11">
        <v>42</v>
      </c>
      <c r="B46" s="53" t="s">
        <v>106</v>
      </c>
      <c r="C46" s="56"/>
      <c r="D46" s="11" t="s">
        <v>19</v>
      </c>
      <c r="E46" s="39" t="s">
        <v>86</v>
      </c>
      <c r="F46" s="12">
        <v>0.03158564814814815</v>
      </c>
      <c r="G46" s="11" t="str">
        <f t="shared" si="6"/>
        <v>4.33/km</v>
      </c>
      <c r="H46" s="12">
        <f t="shared" si="7"/>
        <v>0.007268518518518518</v>
      </c>
      <c r="I46" s="12">
        <f>F46-INDEX($F$5:$F$161,MATCH(D46,$D$5:$D$161,0))</f>
        <v>0.0004976851851851878</v>
      </c>
    </row>
    <row r="47" spans="1:9" ht="15" customHeight="1">
      <c r="A47" s="11">
        <v>43</v>
      </c>
      <c r="B47" s="53" t="s">
        <v>107</v>
      </c>
      <c r="C47" s="56"/>
      <c r="D47" s="11" t="s">
        <v>19</v>
      </c>
      <c r="E47" s="39" t="s">
        <v>40</v>
      </c>
      <c r="F47" s="12">
        <v>0.03163194444444444</v>
      </c>
      <c r="G47" s="11" t="str">
        <f t="shared" si="6"/>
        <v>4.33/km</v>
      </c>
      <c r="H47" s="12">
        <f t="shared" si="7"/>
        <v>0.007314814814814812</v>
      </c>
      <c r="I47" s="12">
        <f>F47-INDEX($F$5:$F$161,MATCH(D47,$D$5:$D$161,0))</f>
        <v>0.0005439814814814821</v>
      </c>
    </row>
    <row r="48" spans="1:9" ht="15" customHeight="1">
      <c r="A48" s="11">
        <v>44</v>
      </c>
      <c r="B48" s="53" t="s">
        <v>108</v>
      </c>
      <c r="C48" s="56"/>
      <c r="D48" s="11" t="s">
        <v>12</v>
      </c>
      <c r="E48" s="39" t="s">
        <v>66</v>
      </c>
      <c r="F48" s="12">
        <v>0.031828703703703706</v>
      </c>
      <c r="G48" s="11" t="str">
        <f t="shared" si="6"/>
        <v>4.35/km</v>
      </c>
      <c r="H48" s="12">
        <f t="shared" si="7"/>
        <v>0.007511574074074077</v>
      </c>
      <c r="I48" s="12">
        <f>F48-INDEX($F$5:$F$161,MATCH(D48,$D$5:$D$161,0))</f>
        <v>0.005196759259259262</v>
      </c>
    </row>
    <row r="49" spans="1:9" ht="15" customHeight="1">
      <c r="A49" s="11">
        <v>45</v>
      </c>
      <c r="B49" s="53" t="s">
        <v>109</v>
      </c>
      <c r="C49" s="56"/>
      <c r="D49" s="11" t="s">
        <v>28</v>
      </c>
      <c r="E49" s="39" t="s">
        <v>23</v>
      </c>
      <c r="F49" s="12">
        <v>0.031886574074074074</v>
      </c>
      <c r="G49" s="11" t="str">
        <f t="shared" si="6"/>
        <v>4.36/km</v>
      </c>
      <c r="H49" s="12">
        <f t="shared" si="7"/>
        <v>0.007569444444444445</v>
      </c>
      <c r="I49" s="12">
        <f>F49-INDEX($F$5:$F$161,MATCH(D49,$D$5:$D$161,0))</f>
        <v>0</v>
      </c>
    </row>
    <row r="50" spans="1:9" ht="15" customHeight="1">
      <c r="A50" s="11">
        <v>46</v>
      </c>
      <c r="B50" s="53" t="s">
        <v>110</v>
      </c>
      <c r="C50" s="56"/>
      <c r="D50" s="11" t="s">
        <v>31</v>
      </c>
      <c r="E50" s="39" t="s">
        <v>35</v>
      </c>
      <c r="F50" s="12">
        <v>0.032060185185185185</v>
      </c>
      <c r="G50" s="11" t="str">
        <f t="shared" si="6"/>
        <v>4.37/km</v>
      </c>
      <c r="H50" s="12">
        <f t="shared" si="7"/>
        <v>0.007743055555555555</v>
      </c>
      <c r="I50" s="12">
        <f>F50-INDEX($F$5:$F$161,MATCH(D50,$D$5:$D$161,0))</f>
        <v>0</v>
      </c>
    </row>
    <row r="51" spans="1:9" ht="15" customHeight="1">
      <c r="A51" s="11">
        <v>47</v>
      </c>
      <c r="B51" s="53" t="s">
        <v>111</v>
      </c>
      <c r="C51" s="56"/>
      <c r="D51" s="11" t="s">
        <v>22</v>
      </c>
      <c r="E51" s="39" t="s">
        <v>38</v>
      </c>
      <c r="F51" s="12">
        <v>0.03239583333333333</v>
      </c>
      <c r="G51" s="11" t="str">
        <f t="shared" si="6"/>
        <v>4.40/km</v>
      </c>
      <c r="H51" s="12">
        <f t="shared" si="7"/>
        <v>0.008078703703703703</v>
      </c>
      <c r="I51" s="12">
        <f>F51-INDEX($F$5:$F$161,MATCH(D51,$D$5:$D$161,0))</f>
        <v>0.005590277777777777</v>
      </c>
    </row>
    <row r="52" spans="1:9" ht="15" customHeight="1">
      <c r="A52" s="11">
        <v>48</v>
      </c>
      <c r="B52" s="53" t="s">
        <v>112</v>
      </c>
      <c r="C52" s="56"/>
      <c r="D52" s="11" t="s">
        <v>27</v>
      </c>
      <c r="E52" s="39" t="s">
        <v>69</v>
      </c>
      <c r="F52" s="12">
        <v>0.03253472222222222</v>
      </c>
      <c r="G52" s="11" t="str">
        <f t="shared" si="6"/>
        <v>4.41/km</v>
      </c>
      <c r="H52" s="12">
        <f t="shared" si="7"/>
        <v>0.008217592592592592</v>
      </c>
      <c r="I52" s="12">
        <f>F52-INDEX($F$5:$F$161,MATCH(D52,$D$5:$D$161,0))</f>
        <v>0.0018287037037037004</v>
      </c>
    </row>
    <row r="53" spans="1:9" ht="15" customHeight="1">
      <c r="A53" s="11">
        <v>49</v>
      </c>
      <c r="B53" s="53" t="s">
        <v>113</v>
      </c>
      <c r="C53" s="56"/>
      <c r="D53" s="11" t="s">
        <v>20</v>
      </c>
      <c r="E53" s="39" t="s">
        <v>60</v>
      </c>
      <c r="F53" s="12">
        <v>0.03269675925925926</v>
      </c>
      <c r="G53" s="11" t="str">
        <f t="shared" si="6"/>
        <v>4.43/km</v>
      </c>
      <c r="H53" s="12">
        <f t="shared" si="7"/>
        <v>0.00837962962962963</v>
      </c>
      <c r="I53" s="12">
        <f>F53-INDEX($F$5:$F$161,MATCH(D53,$D$5:$D$161,0))</f>
        <v>0.005300925925925921</v>
      </c>
    </row>
    <row r="54" spans="1:9" ht="15" customHeight="1">
      <c r="A54" s="11">
        <v>50</v>
      </c>
      <c r="B54" s="53" t="s">
        <v>114</v>
      </c>
      <c r="C54" s="56"/>
      <c r="D54" s="11" t="s">
        <v>22</v>
      </c>
      <c r="E54" s="39" t="s">
        <v>60</v>
      </c>
      <c r="F54" s="12">
        <v>0.0328125</v>
      </c>
      <c r="G54" s="11" t="str">
        <f t="shared" si="6"/>
        <v>4.44/km</v>
      </c>
      <c r="H54" s="12">
        <f t="shared" si="7"/>
        <v>0.008495370370370372</v>
      </c>
      <c r="I54" s="12">
        <f>F54-INDEX($F$5:$F$161,MATCH(D54,$D$5:$D$161,0))</f>
        <v>0.006006944444444447</v>
      </c>
    </row>
    <row r="55" spans="1:9" ht="15" customHeight="1">
      <c r="A55" s="11">
        <v>51</v>
      </c>
      <c r="B55" s="53" t="s">
        <v>115</v>
      </c>
      <c r="C55" s="56"/>
      <c r="D55" s="11" t="s">
        <v>12</v>
      </c>
      <c r="E55" s="39" t="s">
        <v>116</v>
      </c>
      <c r="F55" s="12">
        <v>0.03302083333333333</v>
      </c>
      <c r="G55" s="11" t="str">
        <f t="shared" si="6"/>
        <v>4.45/km</v>
      </c>
      <c r="H55" s="12">
        <f t="shared" si="7"/>
        <v>0.008703703703703703</v>
      </c>
      <c r="I55" s="12">
        <f>F55-INDEX($F$5:$F$161,MATCH(D55,$D$5:$D$161,0))</f>
        <v>0.006388888888888888</v>
      </c>
    </row>
    <row r="56" spans="1:9" ht="15" customHeight="1">
      <c r="A56" s="11">
        <v>52</v>
      </c>
      <c r="B56" s="53" t="s">
        <v>117</v>
      </c>
      <c r="C56" s="56"/>
      <c r="D56" s="11" t="s">
        <v>20</v>
      </c>
      <c r="E56" s="39" t="s">
        <v>66</v>
      </c>
      <c r="F56" s="12">
        <v>0.03314814814814815</v>
      </c>
      <c r="G56" s="11" t="str">
        <f t="shared" si="6"/>
        <v>4.46/km</v>
      </c>
      <c r="H56" s="12">
        <f t="shared" si="7"/>
        <v>0.00883101851851852</v>
      </c>
      <c r="I56" s="12">
        <f>F56-INDEX($F$5:$F$161,MATCH(D56,$D$5:$D$161,0))</f>
        <v>0.005752314814814811</v>
      </c>
    </row>
    <row r="57" spans="1:9" ht="15" customHeight="1">
      <c r="A57" s="11">
        <v>53</v>
      </c>
      <c r="B57" s="53" t="s">
        <v>118</v>
      </c>
      <c r="C57" s="56"/>
      <c r="D57" s="11" t="s">
        <v>19</v>
      </c>
      <c r="E57" s="39" t="s">
        <v>119</v>
      </c>
      <c r="F57" s="12">
        <v>0.03339120370370371</v>
      </c>
      <c r="G57" s="11" t="str">
        <f t="shared" si="6"/>
        <v>4.49/km</v>
      </c>
      <c r="H57" s="12">
        <f t="shared" si="7"/>
        <v>0.009074074074074078</v>
      </c>
      <c r="I57" s="12">
        <f>F57-INDEX($F$5:$F$161,MATCH(D57,$D$5:$D$161,0))</f>
        <v>0.002303240740740748</v>
      </c>
    </row>
    <row r="58" spans="1:9" ht="15" customHeight="1">
      <c r="A58" s="11">
        <v>54</v>
      </c>
      <c r="B58" s="53" t="s">
        <v>120</v>
      </c>
      <c r="C58" s="56"/>
      <c r="D58" s="11" t="s">
        <v>31</v>
      </c>
      <c r="E58" s="39" t="s">
        <v>32</v>
      </c>
      <c r="F58" s="12">
        <v>0.03346064814814815</v>
      </c>
      <c r="G58" s="11" t="str">
        <f t="shared" si="6"/>
        <v>4.49/km</v>
      </c>
      <c r="H58" s="12">
        <f t="shared" si="7"/>
        <v>0.00914351851851852</v>
      </c>
      <c r="I58" s="12">
        <f>F58-INDEX($F$5:$F$161,MATCH(D58,$D$5:$D$161,0))</f>
        <v>0.0014004629629629645</v>
      </c>
    </row>
    <row r="59" spans="1:9" ht="15" customHeight="1">
      <c r="A59" s="11">
        <v>55</v>
      </c>
      <c r="B59" s="53" t="s">
        <v>121</v>
      </c>
      <c r="C59" s="56"/>
      <c r="D59" s="11" t="s">
        <v>22</v>
      </c>
      <c r="E59" s="39" t="s">
        <v>35</v>
      </c>
      <c r="F59" s="12">
        <v>0.033935185185185186</v>
      </c>
      <c r="G59" s="11" t="str">
        <f t="shared" si="6"/>
        <v>4.53/km</v>
      </c>
      <c r="H59" s="12">
        <f t="shared" si="7"/>
        <v>0.009618055555555557</v>
      </c>
      <c r="I59" s="12">
        <f>F59-INDEX($F$5:$F$161,MATCH(D59,$D$5:$D$161,0))</f>
        <v>0.007129629629629632</v>
      </c>
    </row>
    <row r="60" spans="1:9" ht="15" customHeight="1">
      <c r="A60" s="11">
        <v>56</v>
      </c>
      <c r="B60" s="53" t="s">
        <v>122</v>
      </c>
      <c r="C60" s="56"/>
      <c r="D60" s="11" t="s">
        <v>27</v>
      </c>
      <c r="E60" s="39" t="s">
        <v>25</v>
      </c>
      <c r="F60" s="12">
        <v>0.03401620370370371</v>
      </c>
      <c r="G60" s="11" t="str">
        <f t="shared" si="6"/>
        <v>4.54/km</v>
      </c>
      <c r="H60" s="12">
        <f t="shared" si="7"/>
        <v>0.009699074074074079</v>
      </c>
      <c r="I60" s="12">
        <f>F60-INDEX($F$5:$F$161,MATCH(D60,$D$5:$D$161,0))</f>
        <v>0.003310185185185187</v>
      </c>
    </row>
    <row r="61" spans="1:9" ht="15" customHeight="1">
      <c r="A61" s="11">
        <v>57</v>
      </c>
      <c r="B61" s="53" t="s">
        <v>123</v>
      </c>
      <c r="C61" s="56"/>
      <c r="D61" s="11" t="s">
        <v>19</v>
      </c>
      <c r="E61" s="39" t="s">
        <v>26</v>
      </c>
      <c r="F61" s="12">
        <v>0.0341087962962963</v>
      </c>
      <c r="G61" s="11" t="str">
        <f t="shared" si="6"/>
        <v>4.55/km</v>
      </c>
      <c r="H61" s="12">
        <f t="shared" si="7"/>
        <v>0.009791666666666667</v>
      </c>
      <c r="I61" s="12">
        <f>F61-INDEX($F$5:$F$161,MATCH(D61,$D$5:$D$161,0))</f>
        <v>0.003020833333333337</v>
      </c>
    </row>
    <row r="62" spans="1:9" ht="15" customHeight="1">
      <c r="A62" s="11">
        <v>58</v>
      </c>
      <c r="B62" s="53" t="s">
        <v>124</v>
      </c>
      <c r="C62" s="56"/>
      <c r="D62" s="11" t="s">
        <v>17</v>
      </c>
      <c r="E62" s="39" t="s">
        <v>39</v>
      </c>
      <c r="F62" s="12">
        <v>0.03416666666666667</v>
      </c>
      <c r="G62" s="11" t="str">
        <f t="shared" si="6"/>
        <v>4.55/km</v>
      </c>
      <c r="H62" s="12">
        <f t="shared" si="7"/>
        <v>0.009849537037037042</v>
      </c>
      <c r="I62" s="12">
        <f>F62-INDEX($F$5:$F$161,MATCH(D62,$D$5:$D$161,0))</f>
        <v>0.006076388888888892</v>
      </c>
    </row>
    <row r="63" spans="1:9" ht="15" customHeight="1">
      <c r="A63" s="11">
        <v>59</v>
      </c>
      <c r="B63" s="53" t="s">
        <v>125</v>
      </c>
      <c r="C63" s="56"/>
      <c r="D63" s="11" t="s">
        <v>22</v>
      </c>
      <c r="E63" s="39" t="s">
        <v>98</v>
      </c>
      <c r="F63" s="12">
        <v>0.03439814814814814</v>
      </c>
      <c r="G63" s="11" t="str">
        <f t="shared" si="6"/>
        <v>4.57/km</v>
      </c>
      <c r="H63" s="12">
        <f t="shared" si="7"/>
        <v>0.010081018518518513</v>
      </c>
      <c r="I63" s="12">
        <f>F63-INDEX($F$5:$F$161,MATCH(D63,$D$5:$D$161,0))</f>
        <v>0.007592592592592588</v>
      </c>
    </row>
    <row r="64" spans="1:9" ht="15" customHeight="1">
      <c r="A64" s="11">
        <v>60</v>
      </c>
      <c r="B64" s="53" t="s">
        <v>126</v>
      </c>
      <c r="C64" s="56"/>
      <c r="D64" s="11" t="s">
        <v>20</v>
      </c>
      <c r="E64" s="39" t="s">
        <v>127</v>
      </c>
      <c r="F64" s="12">
        <v>0.03450231481481481</v>
      </c>
      <c r="G64" s="11" t="str">
        <f t="shared" si="6"/>
        <v>4.58/km</v>
      </c>
      <c r="H64" s="12">
        <f t="shared" si="7"/>
        <v>0.010185185185185183</v>
      </c>
      <c r="I64" s="12">
        <f>F64-INDEX($F$5:$F$161,MATCH(D64,$D$5:$D$161,0))</f>
        <v>0.007106481481481474</v>
      </c>
    </row>
    <row r="65" spans="1:9" ht="15" customHeight="1">
      <c r="A65" s="11">
        <v>61</v>
      </c>
      <c r="B65" s="53" t="s">
        <v>128</v>
      </c>
      <c r="C65" s="56"/>
      <c r="D65" s="11" t="s">
        <v>17</v>
      </c>
      <c r="E65" s="39" t="s">
        <v>129</v>
      </c>
      <c r="F65" s="12">
        <v>0.034652777777777775</v>
      </c>
      <c r="G65" s="11" t="str">
        <f t="shared" si="6"/>
        <v>4.59/km</v>
      </c>
      <c r="H65" s="12">
        <f t="shared" si="7"/>
        <v>0.010335648148148146</v>
      </c>
      <c r="I65" s="12">
        <f>F65-INDEX($F$5:$F$161,MATCH(D65,$D$5:$D$161,0))</f>
        <v>0.006562499999999995</v>
      </c>
    </row>
    <row r="66" spans="1:9" ht="15" customHeight="1">
      <c r="A66" s="11">
        <v>62</v>
      </c>
      <c r="B66" s="53" t="s">
        <v>130</v>
      </c>
      <c r="C66" s="56"/>
      <c r="D66" s="11" t="s">
        <v>27</v>
      </c>
      <c r="E66" s="39" t="s">
        <v>66</v>
      </c>
      <c r="F66" s="12">
        <v>0.034756944444444444</v>
      </c>
      <c r="G66" s="11" t="str">
        <f t="shared" si="6"/>
        <v>5.00/km</v>
      </c>
      <c r="H66" s="12">
        <f t="shared" si="7"/>
        <v>0.010439814814814815</v>
      </c>
      <c r="I66" s="12">
        <f>F66-INDEX($F$5:$F$161,MATCH(D66,$D$5:$D$161,0))</f>
        <v>0.004050925925925923</v>
      </c>
    </row>
    <row r="67" spans="1:9" ht="15" customHeight="1">
      <c r="A67" s="11">
        <v>63</v>
      </c>
      <c r="B67" s="53" t="s">
        <v>131</v>
      </c>
      <c r="C67" s="56"/>
      <c r="D67" s="11" t="s">
        <v>30</v>
      </c>
      <c r="E67" s="39" t="s">
        <v>132</v>
      </c>
      <c r="F67" s="12">
        <v>0.03481481481481481</v>
      </c>
      <c r="G67" s="11" t="str">
        <f t="shared" si="6"/>
        <v>5.01/km</v>
      </c>
      <c r="H67" s="12">
        <f t="shared" si="7"/>
        <v>0.010497685185185183</v>
      </c>
      <c r="I67" s="12">
        <f>F67-INDEX($F$5:$F$161,MATCH(D67,$D$5:$D$161,0))</f>
        <v>0</v>
      </c>
    </row>
    <row r="68" spans="1:9" ht="15" customHeight="1">
      <c r="A68" s="11">
        <v>64</v>
      </c>
      <c r="B68" s="53" t="s">
        <v>133</v>
      </c>
      <c r="C68" s="56"/>
      <c r="D68" s="11" t="s">
        <v>22</v>
      </c>
      <c r="E68" s="39" t="s">
        <v>134</v>
      </c>
      <c r="F68" s="12">
        <v>0.0349537037037037</v>
      </c>
      <c r="G68" s="11" t="str">
        <f t="shared" si="6"/>
        <v>5.02/km</v>
      </c>
      <c r="H68" s="12">
        <f t="shared" si="7"/>
        <v>0.010636574074074073</v>
      </c>
      <c r="I68" s="12">
        <f>F68-INDEX($F$5:$F$161,MATCH(D68,$D$5:$D$161,0))</f>
        <v>0.008148148148148147</v>
      </c>
    </row>
    <row r="69" spans="1:9" ht="15" customHeight="1">
      <c r="A69" s="11">
        <v>65</v>
      </c>
      <c r="B69" s="53" t="s">
        <v>135</v>
      </c>
      <c r="C69" s="56"/>
      <c r="D69" s="11" t="s">
        <v>30</v>
      </c>
      <c r="E69" s="39" t="s">
        <v>83</v>
      </c>
      <c r="F69" s="12">
        <v>0.03512731481481481</v>
      </c>
      <c r="G69" s="11" t="str">
        <f t="shared" si="6"/>
        <v>5.04/km</v>
      </c>
      <c r="H69" s="12">
        <f t="shared" si="7"/>
        <v>0.010810185185185183</v>
      </c>
      <c r="I69" s="12">
        <f>F69-INDEX($F$5:$F$161,MATCH(D69,$D$5:$D$161,0))</f>
        <v>0.0003125000000000003</v>
      </c>
    </row>
    <row r="70" spans="1:9" ht="15" customHeight="1">
      <c r="A70" s="11">
        <v>66</v>
      </c>
      <c r="B70" s="53" t="s">
        <v>136</v>
      </c>
      <c r="C70" s="56"/>
      <c r="D70" s="11" t="s">
        <v>12</v>
      </c>
      <c r="E70" s="39" t="s">
        <v>137</v>
      </c>
      <c r="F70" s="12">
        <v>0.03542824074074074</v>
      </c>
      <c r="G70" s="11" t="str">
        <f t="shared" si="6"/>
        <v>5.06/km</v>
      </c>
      <c r="H70" s="12">
        <f t="shared" si="7"/>
        <v>0.01111111111111111</v>
      </c>
      <c r="I70" s="12">
        <f>F70-INDEX($F$5:$F$161,MATCH(D70,$D$5:$D$161,0))</f>
        <v>0.008796296296296295</v>
      </c>
    </row>
    <row r="71" spans="1:9" ht="15" customHeight="1">
      <c r="A71" s="11">
        <v>67</v>
      </c>
      <c r="B71" s="53" t="s">
        <v>138</v>
      </c>
      <c r="C71" s="56"/>
      <c r="D71" s="11" t="s">
        <v>34</v>
      </c>
      <c r="E71" s="39" t="s">
        <v>25</v>
      </c>
      <c r="F71" s="12">
        <v>0.03550925925925926</v>
      </c>
      <c r="G71" s="11" t="str">
        <f t="shared" si="6"/>
        <v>5.07/km</v>
      </c>
      <c r="H71" s="12">
        <f t="shared" si="7"/>
        <v>0.011192129629629632</v>
      </c>
      <c r="I71" s="12">
        <f>F71-INDEX($F$5:$F$161,MATCH(D71,$D$5:$D$161,0))</f>
        <v>0</v>
      </c>
    </row>
    <row r="72" spans="1:9" ht="15" customHeight="1">
      <c r="A72" s="11">
        <v>68</v>
      </c>
      <c r="B72" s="53" t="s">
        <v>139</v>
      </c>
      <c r="C72" s="56"/>
      <c r="D72" s="11" t="s">
        <v>12</v>
      </c>
      <c r="E72" s="39" t="s">
        <v>116</v>
      </c>
      <c r="F72" s="12">
        <v>0.03575231481481481</v>
      </c>
      <c r="G72" s="11" t="str">
        <f t="shared" si="6"/>
        <v>5.09/km</v>
      </c>
      <c r="H72" s="12">
        <f t="shared" si="7"/>
        <v>0.011435185185185184</v>
      </c>
      <c r="I72" s="12">
        <f>F72-INDEX($F$5:$F$161,MATCH(D72,$D$5:$D$161,0))</f>
        <v>0.009120370370370369</v>
      </c>
    </row>
    <row r="73" spans="1:9" ht="15" customHeight="1">
      <c r="A73" s="11">
        <v>69</v>
      </c>
      <c r="B73" s="53" t="s">
        <v>140</v>
      </c>
      <c r="C73" s="56"/>
      <c r="D73" s="11" t="s">
        <v>17</v>
      </c>
      <c r="E73" s="39" t="s">
        <v>141</v>
      </c>
      <c r="F73" s="12">
        <v>0.035868055555555556</v>
      </c>
      <c r="G73" s="11" t="str">
        <f t="shared" si="6"/>
        <v>5.10/km</v>
      </c>
      <c r="H73" s="12">
        <f t="shared" si="7"/>
        <v>0.011550925925925926</v>
      </c>
      <c r="I73" s="12">
        <f>F73-INDEX($F$5:$F$161,MATCH(D73,$D$5:$D$161,0))</f>
        <v>0.007777777777777776</v>
      </c>
    </row>
    <row r="74" spans="1:9" ht="15" customHeight="1">
      <c r="A74" s="11">
        <v>70</v>
      </c>
      <c r="B74" s="53" t="s">
        <v>142</v>
      </c>
      <c r="C74" s="56"/>
      <c r="D74" s="11" t="s">
        <v>27</v>
      </c>
      <c r="E74" s="39" t="s">
        <v>143</v>
      </c>
      <c r="F74" s="12">
        <v>0.035868055555555556</v>
      </c>
      <c r="G74" s="11" t="str">
        <f t="shared" si="6"/>
        <v>5.10/km</v>
      </c>
      <c r="H74" s="12">
        <f t="shared" si="7"/>
        <v>0.011550925925925926</v>
      </c>
      <c r="I74" s="12">
        <f>F74-INDEX($F$5:$F$161,MATCH(D74,$D$5:$D$161,0))</f>
        <v>0.005162037037037034</v>
      </c>
    </row>
    <row r="75" spans="1:9" ht="15" customHeight="1">
      <c r="A75" s="11">
        <v>71</v>
      </c>
      <c r="B75" s="53" t="s">
        <v>144</v>
      </c>
      <c r="C75" s="56"/>
      <c r="D75" s="11" t="s">
        <v>15</v>
      </c>
      <c r="E75" s="39" t="s">
        <v>16</v>
      </c>
      <c r="F75" s="12">
        <v>0.035868055555555556</v>
      </c>
      <c r="G75" s="11" t="str">
        <f t="shared" si="6"/>
        <v>5.10/km</v>
      </c>
      <c r="H75" s="12">
        <f t="shared" si="7"/>
        <v>0.011550925925925926</v>
      </c>
      <c r="I75" s="12">
        <f>F75-INDEX($F$5:$F$161,MATCH(D75,$D$5:$D$161,0))</f>
        <v>0.011377314814814816</v>
      </c>
    </row>
    <row r="76" spans="1:9" ht="15" customHeight="1">
      <c r="A76" s="11">
        <v>72</v>
      </c>
      <c r="B76" s="53" t="s">
        <v>145</v>
      </c>
      <c r="C76" s="56"/>
      <c r="D76" s="11" t="s">
        <v>15</v>
      </c>
      <c r="E76" s="39" t="s">
        <v>16</v>
      </c>
      <c r="F76" s="12">
        <v>0.035868055555555556</v>
      </c>
      <c r="G76" s="11" t="str">
        <f t="shared" si="6"/>
        <v>5.10/km</v>
      </c>
      <c r="H76" s="12">
        <f t="shared" si="7"/>
        <v>0.011550925925925926</v>
      </c>
      <c r="I76" s="12">
        <f>F76-INDEX($F$5:$F$161,MATCH(D76,$D$5:$D$161,0))</f>
        <v>0.011377314814814816</v>
      </c>
    </row>
    <row r="77" spans="1:9" ht="15" customHeight="1">
      <c r="A77" s="11">
        <v>73</v>
      </c>
      <c r="B77" s="53" t="s">
        <v>146</v>
      </c>
      <c r="C77" s="56"/>
      <c r="D77" s="11" t="s">
        <v>27</v>
      </c>
      <c r="E77" s="39" t="s">
        <v>26</v>
      </c>
      <c r="F77" s="12">
        <v>0.036111111111111115</v>
      </c>
      <c r="G77" s="11" t="str">
        <f t="shared" si="6"/>
        <v>5.12/km</v>
      </c>
      <c r="H77" s="12">
        <f t="shared" si="7"/>
        <v>0.011793981481481485</v>
      </c>
      <c r="I77" s="12">
        <f>F77-INDEX($F$5:$F$161,MATCH(D77,$D$5:$D$161,0))</f>
        <v>0.005405092592592593</v>
      </c>
    </row>
    <row r="78" spans="1:9" ht="15" customHeight="1">
      <c r="A78" s="11">
        <v>74</v>
      </c>
      <c r="B78" s="53" t="s">
        <v>147</v>
      </c>
      <c r="C78" s="56"/>
      <c r="D78" s="11" t="s">
        <v>20</v>
      </c>
      <c r="E78" s="39" t="s">
        <v>119</v>
      </c>
      <c r="F78" s="12">
        <v>0.036111111111111115</v>
      </c>
      <c r="G78" s="11" t="str">
        <f t="shared" si="6"/>
        <v>5.12/km</v>
      </c>
      <c r="H78" s="12">
        <f t="shared" si="7"/>
        <v>0.011793981481481485</v>
      </c>
      <c r="I78" s="12">
        <f>F78-INDEX($F$5:$F$161,MATCH(D78,$D$5:$D$161,0))</f>
        <v>0.008715277777777777</v>
      </c>
    </row>
    <row r="79" spans="1:9" ht="15" customHeight="1">
      <c r="A79" s="11">
        <v>75</v>
      </c>
      <c r="B79" s="53" t="s">
        <v>148</v>
      </c>
      <c r="C79" s="56"/>
      <c r="D79" s="11" t="s">
        <v>31</v>
      </c>
      <c r="E79" s="39" t="s">
        <v>25</v>
      </c>
      <c r="F79" s="12">
        <v>0.03697916666666667</v>
      </c>
      <c r="G79" s="11" t="str">
        <f t="shared" si="6"/>
        <v>5.20/km</v>
      </c>
      <c r="H79" s="12">
        <f t="shared" si="7"/>
        <v>0.012662037037037038</v>
      </c>
      <c r="I79" s="12">
        <f>F79-INDEX($F$5:$F$161,MATCH(D79,$D$5:$D$161,0))</f>
        <v>0.0049189814814814825</v>
      </c>
    </row>
    <row r="80" spans="1:9" ht="15" customHeight="1">
      <c r="A80" s="11">
        <v>76</v>
      </c>
      <c r="B80" s="53" t="s">
        <v>149</v>
      </c>
      <c r="C80" s="56"/>
      <c r="D80" s="11" t="s">
        <v>27</v>
      </c>
      <c r="E80" s="39" t="s">
        <v>119</v>
      </c>
      <c r="F80" s="12">
        <v>0.03777777777777778</v>
      </c>
      <c r="G80" s="11" t="str">
        <f t="shared" si="6"/>
        <v>5.26/km</v>
      </c>
      <c r="H80" s="12">
        <f t="shared" si="7"/>
        <v>0.013460648148148149</v>
      </c>
      <c r="I80" s="12">
        <f>F80-INDEX($F$5:$F$161,MATCH(D80,$D$5:$D$161,0))</f>
        <v>0.007071759259259257</v>
      </c>
    </row>
    <row r="81" spans="1:9" ht="15" customHeight="1">
      <c r="A81" s="11">
        <v>77</v>
      </c>
      <c r="B81" s="53" t="s">
        <v>150</v>
      </c>
      <c r="C81" s="56"/>
      <c r="D81" s="11" t="s">
        <v>42</v>
      </c>
      <c r="E81" s="39" t="s">
        <v>151</v>
      </c>
      <c r="F81" s="12">
        <v>0.03803240740740741</v>
      </c>
      <c r="G81" s="11" t="str">
        <f t="shared" si="6"/>
        <v>5.29/km</v>
      </c>
      <c r="H81" s="12">
        <f t="shared" si="7"/>
        <v>0.013715277777777781</v>
      </c>
      <c r="I81" s="12">
        <f>F81-INDEX($F$5:$F$161,MATCH(D81,$D$5:$D$161,0))</f>
        <v>0</v>
      </c>
    </row>
    <row r="82" spans="1:9" ht="15" customHeight="1">
      <c r="A82" s="11">
        <v>78</v>
      </c>
      <c r="B82" s="53" t="s">
        <v>152</v>
      </c>
      <c r="C82" s="56"/>
      <c r="D82" s="11" t="s">
        <v>30</v>
      </c>
      <c r="E82" s="39" t="s">
        <v>75</v>
      </c>
      <c r="F82" s="12">
        <v>0.03806712962962963</v>
      </c>
      <c r="G82" s="11" t="str">
        <f t="shared" si="6"/>
        <v>5.29/km</v>
      </c>
      <c r="H82" s="12">
        <f t="shared" si="7"/>
        <v>0.013750000000000002</v>
      </c>
      <c r="I82" s="12">
        <f>F82-INDEX($F$5:$F$161,MATCH(D82,$D$5:$D$161,0))</f>
        <v>0.003252314814814819</v>
      </c>
    </row>
    <row r="83" spans="1:9" ht="15" customHeight="1">
      <c r="A83" s="11">
        <v>79</v>
      </c>
      <c r="B83" s="53" t="s">
        <v>153</v>
      </c>
      <c r="C83" s="56"/>
      <c r="D83" s="11" t="s">
        <v>20</v>
      </c>
      <c r="E83" s="39" t="s">
        <v>89</v>
      </c>
      <c r="F83" s="12">
        <v>0.03837962962962963</v>
      </c>
      <c r="G83" s="11" t="str">
        <f t="shared" si="6"/>
        <v>5.32/km</v>
      </c>
      <c r="H83" s="12">
        <f t="shared" si="7"/>
        <v>0.014062500000000002</v>
      </c>
      <c r="I83" s="12">
        <f>F83-INDEX($F$5:$F$161,MATCH(D83,$D$5:$D$161,0))</f>
        <v>0.010983796296296294</v>
      </c>
    </row>
    <row r="84" spans="1:9" ht="15" customHeight="1">
      <c r="A84" s="11">
        <v>80</v>
      </c>
      <c r="B84" s="53" t="s">
        <v>154</v>
      </c>
      <c r="C84" s="56"/>
      <c r="D84" s="11" t="s">
        <v>12</v>
      </c>
      <c r="E84" s="39" t="s">
        <v>119</v>
      </c>
      <c r="F84" s="12">
        <v>0.03886574074074074</v>
      </c>
      <c r="G84" s="11" t="str">
        <f t="shared" si="6"/>
        <v>5.36/km</v>
      </c>
      <c r="H84" s="12">
        <f t="shared" si="7"/>
        <v>0.014548611111111113</v>
      </c>
      <c r="I84" s="12">
        <f>F84-INDEX($F$5:$F$161,MATCH(D84,$D$5:$D$161,0))</f>
        <v>0.012233796296296298</v>
      </c>
    </row>
    <row r="85" spans="1:9" ht="15" customHeight="1">
      <c r="A85" s="11">
        <v>81</v>
      </c>
      <c r="B85" s="53" t="s">
        <v>155</v>
      </c>
      <c r="C85" s="56"/>
      <c r="D85" s="11" t="s">
        <v>28</v>
      </c>
      <c r="E85" s="39" t="s">
        <v>95</v>
      </c>
      <c r="F85" s="12">
        <v>0.03900462962962963</v>
      </c>
      <c r="G85" s="11" t="str">
        <f t="shared" si="6"/>
        <v>5.37/km</v>
      </c>
      <c r="H85" s="12">
        <f t="shared" si="7"/>
        <v>0.014687500000000003</v>
      </c>
      <c r="I85" s="12">
        <f>F85-INDEX($F$5:$F$161,MATCH(D85,$D$5:$D$161,0))</f>
        <v>0.007118055555555558</v>
      </c>
    </row>
    <row r="86" spans="1:9" ht="15" customHeight="1">
      <c r="A86" s="11">
        <v>82</v>
      </c>
      <c r="B86" s="53" t="s">
        <v>156</v>
      </c>
      <c r="C86" s="56"/>
      <c r="D86" s="11" t="s">
        <v>34</v>
      </c>
      <c r="E86" s="39" t="s">
        <v>18</v>
      </c>
      <c r="F86" s="12">
        <v>0.040428240740740744</v>
      </c>
      <c r="G86" s="11" t="str">
        <f t="shared" si="6"/>
        <v>5.49/km</v>
      </c>
      <c r="H86" s="12">
        <f t="shared" si="7"/>
        <v>0.016111111111111114</v>
      </c>
      <c r="I86" s="12">
        <f>F86-INDEX($F$5:$F$161,MATCH(D86,$D$5:$D$161,0))</f>
        <v>0.0049189814814814825</v>
      </c>
    </row>
    <row r="87" spans="1:9" ht="15" customHeight="1">
      <c r="A87" s="11">
        <v>83</v>
      </c>
      <c r="B87" s="53" t="s">
        <v>157</v>
      </c>
      <c r="C87" s="56"/>
      <c r="D87" s="11" t="s">
        <v>30</v>
      </c>
      <c r="E87" s="39" t="s">
        <v>29</v>
      </c>
      <c r="F87" s="12">
        <v>0.04107638888888889</v>
      </c>
      <c r="G87" s="11" t="str">
        <f t="shared" si="6"/>
        <v>5.55/km</v>
      </c>
      <c r="H87" s="12">
        <f t="shared" si="7"/>
        <v>0.016759259259259262</v>
      </c>
      <c r="I87" s="12">
        <f>F87-INDEX($F$5:$F$161,MATCH(D87,$D$5:$D$161,0))</f>
        <v>0.006261574074074079</v>
      </c>
    </row>
    <row r="88" spans="1:9" ht="15" customHeight="1">
      <c r="A88" s="11">
        <v>84</v>
      </c>
      <c r="B88" s="53" t="s">
        <v>158</v>
      </c>
      <c r="C88" s="56"/>
      <c r="D88" s="11" t="s">
        <v>20</v>
      </c>
      <c r="E88" s="39" t="s">
        <v>29</v>
      </c>
      <c r="F88" s="12">
        <v>0.04107638888888889</v>
      </c>
      <c r="G88" s="11" t="str">
        <f t="shared" si="6"/>
        <v>5.55/km</v>
      </c>
      <c r="H88" s="12">
        <f t="shared" si="7"/>
        <v>0.016759259259259262</v>
      </c>
      <c r="I88" s="12">
        <f>F88-INDEX($F$5:$F$161,MATCH(D88,$D$5:$D$161,0))</f>
        <v>0.013680555555555553</v>
      </c>
    </row>
    <row r="89" spans="1:9" ht="15" customHeight="1">
      <c r="A89" s="11">
        <v>85</v>
      </c>
      <c r="B89" s="53" t="s">
        <v>159</v>
      </c>
      <c r="C89" s="56"/>
      <c r="D89" s="11" t="s">
        <v>43</v>
      </c>
      <c r="E89" s="39" t="s">
        <v>160</v>
      </c>
      <c r="F89" s="12">
        <v>0.041226851851851855</v>
      </c>
      <c r="G89" s="11" t="str">
        <f t="shared" si="6"/>
        <v>5.56/km</v>
      </c>
      <c r="H89" s="12">
        <f t="shared" si="7"/>
        <v>0.016909722222222225</v>
      </c>
      <c r="I89" s="12">
        <f>F89-INDEX($F$5:$F$161,MATCH(D89,$D$5:$D$161,0))</f>
        <v>0</v>
      </c>
    </row>
    <row r="90" spans="1:9" ht="15" customHeight="1">
      <c r="A90" s="11">
        <v>86</v>
      </c>
      <c r="B90" s="53" t="s">
        <v>161</v>
      </c>
      <c r="C90" s="56"/>
      <c r="D90" s="11" t="s">
        <v>43</v>
      </c>
      <c r="E90" s="39" t="s">
        <v>151</v>
      </c>
      <c r="F90" s="12">
        <v>0.04123842592592592</v>
      </c>
      <c r="G90" s="11" t="str">
        <f t="shared" si="6"/>
        <v>5.56/km</v>
      </c>
      <c r="H90" s="12">
        <f t="shared" si="7"/>
        <v>0.016921296296296292</v>
      </c>
      <c r="I90" s="12">
        <f>F90-INDEX($F$5:$F$161,MATCH(D90,$D$5:$D$161,0))</f>
        <v>1.1574074074066631E-05</v>
      </c>
    </row>
    <row r="91" spans="1:9" ht="15" customHeight="1">
      <c r="A91" s="11">
        <v>87</v>
      </c>
      <c r="B91" s="53" t="s">
        <v>162</v>
      </c>
      <c r="C91" s="56"/>
      <c r="D91" s="11" t="s">
        <v>30</v>
      </c>
      <c r="E91" s="39" t="s">
        <v>100</v>
      </c>
      <c r="F91" s="12">
        <v>0.042777777777777776</v>
      </c>
      <c r="G91" s="11" t="str">
        <f t="shared" si="6"/>
        <v>6.10/km</v>
      </c>
      <c r="H91" s="12">
        <f t="shared" si="7"/>
        <v>0.018460648148148146</v>
      </c>
      <c r="I91" s="12">
        <f>F91-INDEX($F$5:$F$161,MATCH(D91,$D$5:$D$161,0))</f>
        <v>0.007962962962962963</v>
      </c>
    </row>
    <row r="92" spans="1:9" ht="15" customHeight="1">
      <c r="A92" s="11">
        <v>88</v>
      </c>
      <c r="B92" s="53" t="s">
        <v>163</v>
      </c>
      <c r="C92" s="56"/>
      <c r="D92" s="11" t="s">
        <v>15</v>
      </c>
      <c r="E92" s="39" t="s">
        <v>164</v>
      </c>
      <c r="F92" s="12">
        <v>0.04372685185185185</v>
      </c>
      <c r="G92" s="11" t="str">
        <f t="shared" si="6"/>
        <v>6.18/km</v>
      </c>
      <c r="H92" s="12">
        <f t="shared" si="7"/>
        <v>0.01940972222222222</v>
      </c>
      <c r="I92" s="12">
        <f>F92-INDEX($F$5:$F$161,MATCH(D92,$D$5:$D$161,0))</f>
        <v>0.01923611111111111</v>
      </c>
    </row>
    <row r="93" spans="1:9" ht="15" customHeight="1">
      <c r="A93" s="11">
        <v>89</v>
      </c>
      <c r="B93" s="53" t="s">
        <v>165</v>
      </c>
      <c r="C93" s="56"/>
      <c r="D93" s="11" t="s">
        <v>41</v>
      </c>
      <c r="E93" s="39" t="s">
        <v>166</v>
      </c>
      <c r="F93" s="12">
        <v>0.043750000000000004</v>
      </c>
      <c r="G93" s="11" t="str">
        <f t="shared" si="6"/>
        <v>6.18/km</v>
      </c>
      <c r="H93" s="12">
        <f t="shared" si="7"/>
        <v>0.019432870370370375</v>
      </c>
      <c r="I93" s="12">
        <f>F93-INDEX($F$5:$F$161,MATCH(D93,$D$5:$D$161,0))</f>
        <v>0</v>
      </c>
    </row>
    <row r="94" spans="1:9" ht="15" customHeight="1">
      <c r="A94" s="11">
        <v>90</v>
      </c>
      <c r="B94" s="53" t="s">
        <v>167</v>
      </c>
      <c r="C94" s="56"/>
      <c r="D94" s="11" t="s">
        <v>42</v>
      </c>
      <c r="E94" s="39" t="s">
        <v>119</v>
      </c>
      <c r="F94" s="12">
        <v>0.04380787037037037</v>
      </c>
      <c r="G94" s="11" t="str">
        <f t="shared" si="6"/>
        <v>6.19/km</v>
      </c>
      <c r="H94" s="12">
        <f t="shared" si="7"/>
        <v>0.019490740740740743</v>
      </c>
      <c r="I94" s="12">
        <f>F94-INDEX($F$5:$F$161,MATCH(D94,$D$5:$D$161,0))</f>
        <v>0.005775462962962961</v>
      </c>
    </row>
    <row r="95" spans="1:9" ht="15" customHeight="1">
      <c r="A95" s="11">
        <v>91</v>
      </c>
      <c r="B95" s="53" t="s">
        <v>168</v>
      </c>
      <c r="C95" s="56"/>
      <c r="D95" s="11" t="s">
        <v>31</v>
      </c>
      <c r="E95" s="39" t="s">
        <v>35</v>
      </c>
      <c r="F95" s="12">
        <v>0.04512731481481482</v>
      </c>
      <c r="G95" s="11" t="str">
        <f t="shared" si="6"/>
        <v>6.30/km</v>
      </c>
      <c r="H95" s="12">
        <f t="shared" si="7"/>
        <v>0.020810185185185192</v>
      </c>
      <c r="I95" s="12">
        <f>F95-INDEX($F$5:$F$161,MATCH(D95,$D$5:$D$161,0))</f>
        <v>0.013067129629629637</v>
      </c>
    </row>
    <row r="96" spans="1:9" ht="15" customHeight="1">
      <c r="A96" s="11">
        <v>92</v>
      </c>
      <c r="B96" s="53" t="s">
        <v>169</v>
      </c>
      <c r="C96" s="56"/>
      <c r="D96" s="11" t="s">
        <v>43</v>
      </c>
      <c r="E96" s="39" t="s">
        <v>170</v>
      </c>
      <c r="F96" s="12">
        <v>0.04528935185185185</v>
      </c>
      <c r="G96" s="11" t="str">
        <f t="shared" si="6"/>
        <v>6.31/km</v>
      </c>
      <c r="H96" s="12">
        <f t="shared" si="7"/>
        <v>0.020972222222222222</v>
      </c>
      <c r="I96" s="12">
        <f>F96-INDEX($F$5:$F$161,MATCH(D96,$D$5:$D$161,0))</f>
        <v>0.004062499999999997</v>
      </c>
    </row>
    <row r="97" spans="1:9" ht="15" customHeight="1">
      <c r="A97" s="11">
        <v>93</v>
      </c>
      <c r="B97" s="53" t="s">
        <v>171</v>
      </c>
      <c r="C97" s="56"/>
      <c r="D97" s="11" t="s">
        <v>28</v>
      </c>
      <c r="E97" s="39" t="s">
        <v>170</v>
      </c>
      <c r="F97" s="12">
        <v>0.04530092592592593</v>
      </c>
      <c r="G97" s="11" t="str">
        <f t="shared" si="6"/>
        <v>6.31/km</v>
      </c>
      <c r="H97" s="12">
        <f t="shared" si="7"/>
        <v>0.020983796296296302</v>
      </c>
      <c r="I97" s="12">
        <f>F97-INDEX($F$5:$F$161,MATCH(D97,$D$5:$D$161,0))</f>
        <v>0.013414351851851858</v>
      </c>
    </row>
    <row r="98" spans="1:9" ht="15" customHeight="1">
      <c r="A98" s="11">
        <v>94</v>
      </c>
      <c r="B98" s="53" t="s">
        <v>172</v>
      </c>
      <c r="C98" s="56"/>
      <c r="D98" s="11" t="s">
        <v>34</v>
      </c>
      <c r="E98" s="39" t="s">
        <v>60</v>
      </c>
      <c r="F98" s="12">
        <v>0.0474537037037037</v>
      </c>
      <c r="G98" s="11" t="str">
        <f t="shared" si="6"/>
        <v>6.50/km</v>
      </c>
      <c r="H98" s="12">
        <f t="shared" si="7"/>
        <v>0.02313657407407407</v>
      </c>
      <c r="I98" s="12">
        <f>F98-INDEX($F$5:$F$161,MATCH(D98,$D$5:$D$161,0))</f>
        <v>0.011944444444444438</v>
      </c>
    </row>
    <row r="99" spans="1:9" ht="15" customHeight="1">
      <c r="A99" s="11">
        <v>95</v>
      </c>
      <c r="B99" s="53" t="s">
        <v>173</v>
      </c>
      <c r="C99" s="56"/>
      <c r="D99" s="11" t="s">
        <v>34</v>
      </c>
      <c r="E99" s="39" t="s">
        <v>89</v>
      </c>
      <c r="F99" s="12">
        <v>0.04761574074074074</v>
      </c>
      <c r="G99" s="11" t="str">
        <f t="shared" si="6"/>
        <v>6.51/km</v>
      </c>
      <c r="H99" s="12">
        <f t="shared" si="7"/>
        <v>0.023298611111111114</v>
      </c>
      <c r="I99" s="12">
        <f>F99-INDEX($F$5:$F$161,MATCH(D99,$D$5:$D$161,0))</f>
        <v>0.012106481481481482</v>
      </c>
    </row>
    <row r="100" spans="1:9" ht="15" customHeight="1">
      <c r="A100" s="11">
        <v>96</v>
      </c>
      <c r="B100" s="53" t="s">
        <v>174</v>
      </c>
      <c r="C100" s="56"/>
      <c r="D100" s="11" t="s">
        <v>43</v>
      </c>
      <c r="E100" s="39" t="s">
        <v>119</v>
      </c>
      <c r="F100" s="12">
        <v>0.048587962962962965</v>
      </c>
      <c r="G100" s="11" t="str">
        <f t="shared" si="6"/>
        <v>6.60/km</v>
      </c>
      <c r="H100" s="12">
        <f t="shared" si="7"/>
        <v>0.024270833333333335</v>
      </c>
      <c r="I100" s="12">
        <f>F100-INDEX($F$5:$F$161,MATCH(D100,$D$5:$D$161,0))</f>
        <v>0.00736111111111111</v>
      </c>
    </row>
    <row r="101" spans="1:9" ht="15" customHeight="1">
      <c r="A101" s="11">
        <v>97</v>
      </c>
      <c r="B101" s="53" t="s">
        <v>175</v>
      </c>
      <c r="C101" s="56"/>
      <c r="D101" s="11" t="s">
        <v>42</v>
      </c>
      <c r="E101" s="39" t="s">
        <v>36</v>
      </c>
      <c r="F101" s="12">
        <v>0.05037037037037037</v>
      </c>
      <c r="G101" s="11" t="str">
        <f t="shared" si="6"/>
        <v>7.15/km</v>
      </c>
      <c r="H101" s="12">
        <f t="shared" si="7"/>
        <v>0.02605324074074074</v>
      </c>
      <c r="I101" s="12">
        <f>F101-INDEX($F$5:$F$161,MATCH(D101,$D$5:$D$161,0))</f>
        <v>0.01233796296296296</v>
      </c>
    </row>
    <row r="102" spans="1:9" ht="15" customHeight="1">
      <c r="A102" s="11">
        <v>98</v>
      </c>
      <c r="B102" s="53" t="s">
        <v>176</v>
      </c>
      <c r="C102" s="56"/>
      <c r="D102" s="11" t="s">
        <v>41</v>
      </c>
      <c r="E102" s="39" t="s">
        <v>119</v>
      </c>
      <c r="F102" s="12">
        <v>0.05040509259259259</v>
      </c>
      <c r="G102" s="11" t="str">
        <f t="shared" si="6"/>
        <v>7.16/km</v>
      </c>
      <c r="H102" s="12">
        <f t="shared" si="7"/>
        <v>0.026087962962962962</v>
      </c>
      <c r="I102" s="12">
        <f>F102-INDEX($F$5:$F$161,MATCH(D102,$D$5:$D$161,0))</f>
        <v>0.0066550925925925875</v>
      </c>
    </row>
    <row r="103" spans="1:9" ht="15" customHeight="1">
      <c r="A103" s="11">
        <v>99</v>
      </c>
      <c r="B103" s="53" t="s">
        <v>177</v>
      </c>
      <c r="C103" s="56"/>
      <c r="D103" s="11" t="s">
        <v>21</v>
      </c>
      <c r="E103" s="39" t="s">
        <v>127</v>
      </c>
      <c r="F103" s="12">
        <v>0.050416666666666665</v>
      </c>
      <c r="G103" s="11" t="str">
        <f t="shared" si="6"/>
        <v>7.16/km</v>
      </c>
      <c r="H103" s="12">
        <f t="shared" si="7"/>
        <v>0.026099537037037036</v>
      </c>
      <c r="I103" s="12">
        <f>F103-INDEX($F$5:$F$161,MATCH(D103,$D$5:$D$161,0))</f>
        <v>0</v>
      </c>
    </row>
    <row r="104" spans="1:9" ht="15" customHeight="1">
      <c r="A104" s="11">
        <v>100</v>
      </c>
      <c r="B104" s="53" t="s">
        <v>178</v>
      </c>
      <c r="C104" s="56"/>
      <c r="D104" s="11" t="s">
        <v>37</v>
      </c>
      <c r="E104" s="39" t="s">
        <v>127</v>
      </c>
      <c r="F104" s="12">
        <v>0.050416666666666665</v>
      </c>
      <c r="G104" s="11" t="str">
        <f t="shared" si="6"/>
        <v>7.16/km</v>
      </c>
      <c r="H104" s="12">
        <f t="shared" si="7"/>
        <v>0.026099537037037036</v>
      </c>
      <c r="I104" s="12">
        <f>F104-INDEX($F$5:$F$161,MATCH(D104,$D$5:$D$161,0))</f>
        <v>0</v>
      </c>
    </row>
    <row r="105" spans="1:9" ht="15" customHeight="1">
      <c r="A105" s="20">
        <v>101</v>
      </c>
      <c r="B105" s="54" t="s">
        <v>179</v>
      </c>
      <c r="C105" s="57"/>
      <c r="D105" s="20" t="s">
        <v>28</v>
      </c>
      <c r="E105" s="40" t="s">
        <v>119</v>
      </c>
      <c r="F105" s="21">
        <v>0.05094907407407407</v>
      </c>
      <c r="G105" s="20" t="str">
        <f t="shared" si="6"/>
        <v>7.20/km</v>
      </c>
      <c r="H105" s="21">
        <f t="shared" si="7"/>
        <v>0.02663194444444444</v>
      </c>
      <c r="I105" s="21">
        <f>F105-INDEX($F$5:$F$161,MATCH(D105,$D$5:$D$161,0))</f>
        <v>0.019062499999999996</v>
      </c>
    </row>
  </sheetData>
  <sheetProtection/>
  <autoFilter ref="A4:I105"/>
  <mergeCells count="3">
    <mergeCell ref="A1:I1"/>
    <mergeCell ref="A2:I2"/>
    <mergeCell ref="A3:G3"/>
  </mergeCells>
  <printOptions horizontalCentered="1"/>
  <pageMargins left="0.2361111111111111" right="0.2361111111111111" top="0.39375" bottom="0.6097222222222222" header="0.5118055555555555" footer="0.3798611111111111"/>
  <pageSetup horizontalDpi="300" verticalDpi="300" orientation="portrait" paperSize="9" scale="74" r:id="rId1"/>
  <headerFooter alignWithMargins="0">
    <oddFooter>&amp;CPagina &amp;P di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C55"/>
  <sheetViews>
    <sheetView zoomScalePageLayoutView="0" workbookViewId="0" topLeftCell="A1">
      <pane ySplit="4" topLeftCell="A5" activePane="bottomLeft" state="frozen"/>
      <selection pane="topLeft" activeCell="A1" sqref="A1"/>
      <selection pane="bottomLeft" activeCell="B19" sqref="B19"/>
    </sheetView>
  </sheetViews>
  <sheetFormatPr defaultColWidth="9.140625" defaultRowHeight="12.75"/>
  <cols>
    <col min="1" max="1" width="6.7109375" style="1" customWidth="1"/>
    <col min="2" max="2" width="51.00390625" style="1" customWidth="1"/>
    <col min="3" max="3" width="10.7109375" style="2" customWidth="1"/>
  </cols>
  <sheetData>
    <row r="1" spans="1:3" ht="45" customHeight="1">
      <c r="A1" s="31" t="str">
        <f>Individuale!A1</f>
        <v>10km Città di Rieti</v>
      </c>
      <c r="B1" s="32"/>
      <c r="C1" s="33"/>
    </row>
    <row r="2" spans="1:3" ht="24" customHeight="1">
      <c r="A2" s="34" t="str">
        <f>Individuale!A2</f>
        <v>27ª edizione</v>
      </c>
      <c r="B2" s="34"/>
      <c r="C2" s="34"/>
    </row>
    <row r="3" spans="1:3" ht="24" customHeight="1">
      <c r="A3" s="35" t="str">
        <f>Individuale!A3</f>
        <v>Rieti (RI) Italia - Domenica 04/12/2016</v>
      </c>
      <c r="B3" s="35"/>
      <c r="C3" s="35"/>
    </row>
    <row r="4" spans="1:3" ht="37.5" customHeight="1">
      <c r="A4" s="5" t="s">
        <v>1</v>
      </c>
      <c r="B4" s="8" t="s">
        <v>5</v>
      </c>
      <c r="C4" s="7" t="s">
        <v>10</v>
      </c>
    </row>
    <row r="5" spans="1:3" ht="15" customHeight="1">
      <c r="A5" s="42">
        <v>1</v>
      </c>
      <c r="B5" s="43" t="s">
        <v>119</v>
      </c>
      <c r="C5" s="46">
        <v>8</v>
      </c>
    </row>
    <row r="6" spans="1:3" ht="15" customHeight="1">
      <c r="A6" s="44">
        <v>2</v>
      </c>
      <c r="B6" s="45" t="s">
        <v>66</v>
      </c>
      <c r="C6" s="47">
        <v>7</v>
      </c>
    </row>
    <row r="7" spans="1:3" ht="15" customHeight="1">
      <c r="A7" s="44">
        <v>3</v>
      </c>
      <c r="B7" s="45" t="s">
        <v>26</v>
      </c>
      <c r="C7" s="47">
        <v>5</v>
      </c>
    </row>
    <row r="8" spans="1:3" ht="15" customHeight="1">
      <c r="A8" s="44">
        <v>4</v>
      </c>
      <c r="B8" s="45" t="s">
        <v>60</v>
      </c>
      <c r="C8" s="47">
        <v>5</v>
      </c>
    </row>
    <row r="9" spans="1:3" ht="15" customHeight="1">
      <c r="A9" s="44">
        <v>5</v>
      </c>
      <c r="B9" s="45" t="s">
        <v>35</v>
      </c>
      <c r="C9" s="47">
        <v>4</v>
      </c>
    </row>
    <row r="10" spans="1:3" ht="15" customHeight="1">
      <c r="A10" s="44">
        <v>6</v>
      </c>
      <c r="B10" s="45" t="s">
        <v>25</v>
      </c>
      <c r="C10" s="47">
        <v>4</v>
      </c>
    </row>
    <row r="11" spans="1:3" ht="15" customHeight="1">
      <c r="A11" s="44">
        <v>7</v>
      </c>
      <c r="B11" s="45" t="s">
        <v>58</v>
      </c>
      <c r="C11" s="47">
        <v>3</v>
      </c>
    </row>
    <row r="12" spans="1:3" ht="15" customHeight="1">
      <c r="A12" s="44">
        <v>8</v>
      </c>
      <c r="B12" s="45" t="s">
        <v>48</v>
      </c>
      <c r="C12" s="47">
        <v>3</v>
      </c>
    </row>
    <row r="13" spans="1:3" ht="15" customHeight="1">
      <c r="A13" s="44">
        <v>9</v>
      </c>
      <c r="B13" s="45" t="s">
        <v>127</v>
      </c>
      <c r="C13" s="47">
        <v>3</v>
      </c>
    </row>
    <row r="14" spans="1:3" ht="15" customHeight="1">
      <c r="A14" s="44">
        <v>10</v>
      </c>
      <c r="B14" s="45" t="s">
        <v>75</v>
      </c>
      <c r="C14" s="47">
        <v>3</v>
      </c>
    </row>
    <row r="15" spans="1:3" ht="15" customHeight="1">
      <c r="A15" s="44">
        <v>11</v>
      </c>
      <c r="B15" s="45" t="s">
        <v>18</v>
      </c>
      <c r="C15" s="47">
        <v>3</v>
      </c>
    </row>
    <row r="16" spans="1:3" ht="15" customHeight="1">
      <c r="A16" s="44">
        <v>12</v>
      </c>
      <c r="B16" s="45" t="s">
        <v>89</v>
      </c>
      <c r="C16" s="47">
        <v>3</v>
      </c>
    </row>
    <row r="17" spans="1:3" ht="15" customHeight="1">
      <c r="A17" s="44">
        <v>13</v>
      </c>
      <c r="B17" s="45" t="s">
        <v>100</v>
      </c>
      <c r="C17" s="47">
        <v>2</v>
      </c>
    </row>
    <row r="18" spans="1:3" ht="15" customHeight="1">
      <c r="A18" s="44">
        <v>14</v>
      </c>
      <c r="B18" s="45" t="s">
        <v>83</v>
      </c>
      <c r="C18" s="47">
        <v>2</v>
      </c>
    </row>
    <row r="19" spans="1:3" ht="15" customHeight="1">
      <c r="A19" s="44">
        <v>15</v>
      </c>
      <c r="B19" s="45" t="s">
        <v>69</v>
      </c>
      <c r="C19" s="47">
        <v>2</v>
      </c>
    </row>
    <row r="20" spans="1:3" ht="15" customHeight="1">
      <c r="A20" s="44">
        <v>16</v>
      </c>
      <c r="B20" s="45" t="s">
        <v>170</v>
      </c>
      <c r="C20" s="47">
        <v>2</v>
      </c>
    </row>
    <row r="21" spans="1:3" ht="15" customHeight="1">
      <c r="A21" s="44">
        <v>17</v>
      </c>
      <c r="B21" s="45" t="s">
        <v>16</v>
      </c>
      <c r="C21" s="47">
        <v>2</v>
      </c>
    </row>
    <row r="22" spans="1:3" ht="15" customHeight="1">
      <c r="A22" s="44">
        <v>18</v>
      </c>
      <c r="B22" s="45" t="s">
        <v>44</v>
      </c>
      <c r="C22" s="47">
        <v>2</v>
      </c>
    </row>
    <row r="23" spans="1:3" ht="15" customHeight="1">
      <c r="A23" s="44">
        <v>19</v>
      </c>
      <c r="B23" s="45" t="s">
        <v>95</v>
      </c>
      <c r="C23" s="47">
        <v>2</v>
      </c>
    </row>
    <row r="24" spans="1:3" ht="15" customHeight="1">
      <c r="A24" s="44">
        <v>20</v>
      </c>
      <c r="B24" s="45" t="s">
        <v>98</v>
      </c>
      <c r="C24" s="47">
        <v>2</v>
      </c>
    </row>
    <row r="25" spans="1:3" ht="15" customHeight="1">
      <c r="A25" s="44">
        <v>21</v>
      </c>
      <c r="B25" s="45" t="s">
        <v>86</v>
      </c>
      <c r="C25" s="47">
        <v>2</v>
      </c>
    </row>
    <row r="26" spans="1:3" ht="15" customHeight="1">
      <c r="A26" s="44">
        <v>22</v>
      </c>
      <c r="B26" s="45" t="s">
        <v>29</v>
      </c>
      <c r="C26" s="47">
        <v>2</v>
      </c>
    </row>
    <row r="27" spans="1:3" ht="15" customHeight="1">
      <c r="A27" s="44">
        <v>23</v>
      </c>
      <c r="B27" s="45" t="s">
        <v>151</v>
      </c>
      <c r="C27" s="47">
        <v>2</v>
      </c>
    </row>
    <row r="28" spans="1:3" ht="15" customHeight="1">
      <c r="A28" s="44">
        <v>24</v>
      </c>
      <c r="B28" s="45" t="s">
        <v>116</v>
      </c>
      <c r="C28" s="47">
        <v>2</v>
      </c>
    </row>
    <row r="29" spans="1:3" ht="15" customHeight="1">
      <c r="A29" s="44">
        <v>25</v>
      </c>
      <c r="B29" s="45" t="s">
        <v>143</v>
      </c>
      <c r="C29" s="47">
        <v>1</v>
      </c>
    </row>
    <row r="30" spans="1:3" ht="15" customHeight="1">
      <c r="A30" s="44">
        <v>26</v>
      </c>
      <c r="B30" s="45" t="s">
        <v>51</v>
      </c>
      <c r="C30" s="47">
        <v>1</v>
      </c>
    </row>
    <row r="31" spans="1:3" ht="15" customHeight="1">
      <c r="A31" s="44">
        <v>27</v>
      </c>
      <c r="B31" s="45" t="s">
        <v>71</v>
      </c>
      <c r="C31" s="47">
        <v>1</v>
      </c>
    </row>
    <row r="32" spans="1:3" ht="15" customHeight="1">
      <c r="A32" s="44">
        <v>28</v>
      </c>
      <c r="B32" s="45" t="s">
        <v>166</v>
      </c>
      <c r="C32" s="47">
        <v>1</v>
      </c>
    </row>
    <row r="33" spans="1:3" ht="15" customHeight="1">
      <c r="A33" s="49">
        <v>29</v>
      </c>
      <c r="B33" s="50" t="s">
        <v>45</v>
      </c>
      <c r="C33" s="51">
        <v>1</v>
      </c>
    </row>
    <row r="34" spans="1:3" ht="15" customHeight="1">
      <c r="A34" s="44">
        <v>30</v>
      </c>
      <c r="B34" s="45" t="s">
        <v>77</v>
      </c>
      <c r="C34" s="47">
        <v>1</v>
      </c>
    </row>
    <row r="35" spans="1:3" ht="15" customHeight="1">
      <c r="A35" s="44">
        <v>31</v>
      </c>
      <c r="B35" s="45" t="s">
        <v>24</v>
      </c>
      <c r="C35" s="47">
        <v>1</v>
      </c>
    </row>
    <row r="36" spans="1:3" ht="15" customHeight="1">
      <c r="A36" s="44">
        <v>32</v>
      </c>
      <c r="B36" s="45" t="s">
        <v>62</v>
      </c>
      <c r="C36" s="47">
        <v>1</v>
      </c>
    </row>
    <row r="37" spans="1:3" ht="15" customHeight="1">
      <c r="A37" s="44">
        <v>33</v>
      </c>
      <c r="B37" s="45" t="s">
        <v>134</v>
      </c>
      <c r="C37" s="47">
        <v>1</v>
      </c>
    </row>
    <row r="38" spans="1:3" ht="15" customHeight="1">
      <c r="A38" s="44">
        <v>34</v>
      </c>
      <c r="B38" s="45" t="s">
        <v>105</v>
      </c>
      <c r="C38" s="47">
        <v>1</v>
      </c>
    </row>
    <row r="39" spans="1:3" ht="15" customHeight="1">
      <c r="A39" s="44">
        <v>35</v>
      </c>
      <c r="B39" s="45" t="s">
        <v>39</v>
      </c>
      <c r="C39" s="47">
        <v>1</v>
      </c>
    </row>
    <row r="40" spans="1:3" ht="15" customHeight="1">
      <c r="A40" s="44">
        <v>36</v>
      </c>
      <c r="B40" s="45" t="s">
        <v>137</v>
      </c>
      <c r="C40" s="47">
        <v>1</v>
      </c>
    </row>
    <row r="41" spans="1:3" ht="15" customHeight="1">
      <c r="A41" s="44">
        <v>37</v>
      </c>
      <c r="B41" s="45" t="s">
        <v>53</v>
      </c>
      <c r="C41" s="47">
        <v>1</v>
      </c>
    </row>
    <row r="42" spans="1:3" ht="15" customHeight="1">
      <c r="A42" s="44">
        <v>38</v>
      </c>
      <c r="B42" s="45" t="s">
        <v>13</v>
      </c>
      <c r="C42" s="47">
        <v>1</v>
      </c>
    </row>
    <row r="43" spans="1:3" ht="15" customHeight="1">
      <c r="A43" s="44">
        <v>39</v>
      </c>
      <c r="B43" s="45" t="s">
        <v>141</v>
      </c>
      <c r="C43" s="47">
        <v>1</v>
      </c>
    </row>
    <row r="44" spans="1:3" ht="15" customHeight="1">
      <c r="A44" s="44">
        <v>40</v>
      </c>
      <c r="B44" s="45" t="s">
        <v>160</v>
      </c>
      <c r="C44" s="47">
        <v>1</v>
      </c>
    </row>
    <row r="45" spans="1:3" ht="15" customHeight="1">
      <c r="A45" s="44">
        <v>41</v>
      </c>
      <c r="B45" s="45" t="s">
        <v>164</v>
      </c>
      <c r="C45" s="47">
        <v>1</v>
      </c>
    </row>
    <row r="46" spans="1:3" ht="15" customHeight="1">
      <c r="A46" s="44">
        <v>42</v>
      </c>
      <c r="B46" s="45" t="s">
        <v>132</v>
      </c>
      <c r="C46" s="47">
        <v>1</v>
      </c>
    </row>
    <row r="47" spans="1:3" ht="15" customHeight="1">
      <c r="A47" s="44">
        <v>43</v>
      </c>
      <c r="B47" s="45" t="s">
        <v>36</v>
      </c>
      <c r="C47" s="47">
        <v>1</v>
      </c>
    </row>
    <row r="48" spans="1:3" ht="15" customHeight="1">
      <c r="A48" s="44">
        <v>44</v>
      </c>
      <c r="B48" s="45" t="s">
        <v>14</v>
      </c>
      <c r="C48" s="47">
        <v>1</v>
      </c>
    </row>
    <row r="49" spans="1:3" ht="15" customHeight="1">
      <c r="A49" s="44">
        <v>45</v>
      </c>
      <c r="B49" s="45" t="s">
        <v>32</v>
      </c>
      <c r="C49" s="47">
        <v>1</v>
      </c>
    </row>
    <row r="50" spans="1:3" ht="15" customHeight="1">
      <c r="A50" s="44">
        <v>46</v>
      </c>
      <c r="B50" s="45" t="s">
        <v>23</v>
      </c>
      <c r="C50" s="47">
        <v>1</v>
      </c>
    </row>
    <row r="51" spans="1:3" ht="15" customHeight="1">
      <c r="A51" s="44">
        <v>47</v>
      </c>
      <c r="B51" s="45" t="s">
        <v>38</v>
      </c>
      <c r="C51" s="47">
        <v>1</v>
      </c>
    </row>
    <row r="52" spans="1:3" ht="15" customHeight="1">
      <c r="A52" s="44">
        <v>48</v>
      </c>
      <c r="B52" s="45" t="s">
        <v>33</v>
      </c>
      <c r="C52" s="47">
        <v>1</v>
      </c>
    </row>
    <row r="53" spans="1:3" ht="15" customHeight="1">
      <c r="A53" s="44">
        <v>49</v>
      </c>
      <c r="B53" s="45" t="s">
        <v>40</v>
      </c>
      <c r="C53" s="47">
        <v>1</v>
      </c>
    </row>
    <row r="54" spans="1:3" ht="15" customHeight="1">
      <c r="A54" s="17">
        <v>50</v>
      </c>
      <c r="B54" s="18" t="s">
        <v>129</v>
      </c>
      <c r="C54" s="48">
        <v>1</v>
      </c>
    </row>
    <row r="55" ht="12.75">
      <c r="C55" s="2">
        <f>SUM(C5:C54)</f>
        <v>101</v>
      </c>
    </row>
  </sheetData>
  <sheetProtection/>
  <autoFilter ref="A4:C4">
    <sortState ref="A5:C55">
      <sortCondition descending="1" sortBy="value" ref="C5:C55"/>
    </sortState>
  </autoFilter>
  <mergeCells count="3">
    <mergeCell ref="A1:C1"/>
    <mergeCell ref="A2:C2"/>
    <mergeCell ref="A3:C3"/>
  </mergeCells>
  <printOptions horizontalCentered="1"/>
  <pageMargins left="0.2361111111111111" right="0.2361111111111111" top="0.39375" bottom="0.6097222222222222" header="0.5118055555555555" footer="0.3798611111111111"/>
  <pageSetup horizontalDpi="300" verticalDpi="300" orientation="portrait" paperSize="9" scale="74" r:id="rId1"/>
  <headerFooter alignWithMargins="0">
    <oddFooter>&amp;CPagina &amp;P di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UTENTE</dc:creator>
  <cp:keywords/>
  <dc:description/>
  <cp:lastModifiedBy>DI GIORGIO ANTONIO</cp:lastModifiedBy>
  <cp:lastPrinted>2014-03-12T13:53:08Z</cp:lastPrinted>
  <dcterms:created xsi:type="dcterms:W3CDTF">2013-03-26T14:24:19Z</dcterms:created>
  <dcterms:modified xsi:type="dcterms:W3CDTF">2016-12-06T13:51:25Z</dcterms:modified>
  <cp:category/>
  <cp:version/>
  <cp:contentType/>
  <cp:contentStatus/>
</cp:coreProperties>
</file>