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<sst xmlns="http://schemas.openxmlformats.org/spreadsheetml/2006/main" count="457" uniqueCount="282">
  <si>
    <t>Franchi</t>
  </si>
  <si>
    <t>Giuseppe</t>
  </si>
  <si>
    <t>SM-35</t>
  </si>
  <si>
    <t>UISP Avis Rieti</t>
  </si>
  <si>
    <t>00.26.10</t>
  </si>
  <si>
    <t>Fossatelli</t>
  </si>
  <si>
    <t>Emiliano</t>
  </si>
  <si>
    <t>ASD Fartlek Ostia</t>
  </si>
  <si>
    <t>00.28.11</t>
  </si>
  <si>
    <t>Porcu</t>
  </si>
  <si>
    <t>Cesare</t>
  </si>
  <si>
    <t>SM-45</t>
  </si>
  <si>
    <t>Atletica Faleria</t>
  </si>
  <si>
    <t>00.28.22</t>
  </si>
  <si>
    <t>Martini</t>
  </si>
  <si>
    <t>Antonio</t>
  </si>
  <si>
    <t>SM-40</t>
  </si>
  <si>
    <t>00.28.30</t>
  </si>
  <si>
    <t>Sabato</t>
  </si>
  <si>
    <t>Giorgio</t>
  </si>
  <si>
    <t>00.28.35</t>
  </si>
  <si>
    <t>Cavallucci</t>
  </si>
  <si>
    <t>Marco</t>
  </si>
  <si>
    <t>Runners Sangemini</t>
  </si>
  <si>
    <t>00.28.42</t>
  </si>
  <si>
    <t>Giangiuli</t>
  </si>
  <si>
    <t>Fabrizio</t>
  </si>
  <si>
    <t>GS Amleto Monti</t>
  </si>
  <si>
    <t>00.29.22</t>
  </si>
  <si>
    <t>Marini</t>
  </si>
  <si>
    <t>Oliviero</t>
  </si>
  <si>
    <t>00.29.25</t>
  </si>
  <si>
    <t>Muti</t>
  </si>
  <si>
    <t>Massimiliano</t>
  </si>
  <si>
    <t>Athletic Group Satrini Trevi</t>
  </si>
  <si>
    <t>00.29.27</t>
  </si>
  <si>
    <t>Frezzotti</t>
  </si>
  <si>
    <t>Carlo</t>
  </si>
  <si>
    <t>Myricae</t>
  </si>
  <si>
    <t>00.29.32</t>
  </si>
  <si>
    <t>Padovan</t>
  </si>
  <si>
    <t>SM-55</t>
  </si>
  <si>
    <t>Amleto Monti Terni</t>
  </si>
  <si>
    <t>00.29.40</t>
  </si>
  <si>
    <t>Angelucci</t>
  </si>
  <si>
    <t>Malveno</t>
  </si>
  <si>
    <t>SM-50</t>
  </si>
  <si>
    <t>Runners Cittaducale</t>
  </si>
  <si>
    <t>00.29.42</t>
  </si>
  <si>
    <t>Mustazza</t>
  </si>
  <si>
    <t>Vito</t>
  </si>
  <si>
    <t>Amat. M</t>
  </si>
  <si>
    <t>Roma Road Runners</t>
  </si>
  <si>
    <t>00.29.52</t>
  </si>
  <si>
    <t>Brandi</t>
  </si>
  <si>
    <t>Atletica Insieme Forhans Team</t>
  </si>
  <si>
    <t>00.30.12</t>
  </si>
  <si>
    <t>Dionisi</t>
  </si>
  <si>
    <t>Bruno</t>
  </si>
  <si>
    <t>00.30.17</t>
  </si>
  <si>
    <t>Festuccia</t>
  </si>
  <si>
    <t>Giovanni</t>
  </si>
  <si>
    <t>ACRSD Outdoor Rieti</t>
  </si>
  <si>
    <t>00.30.22</t>
  </si>
  <si>
    <t>Colletti</t>
  </si>
  <si>
    <t>Vincenzo</t>
  </si>
  <si>
    <t>00.30.27</t>
  </si>
  <si>
    <t>Tengattini</t>
  </si>
  <si>
    <t>Roberto</t>
  </si>
  <si>
    <t>Atl. Paratico</t>
  </si>
  <si>
    <t>00.30.39</t>
  </si>
  <si>
    <t>Sollai</t>
  </si>
  <si>
    <t>Stefano</t>
  </si>
  <si>
    <t>Atletica Fiano Romano</t>
  </si>
  <si>
    <t>00.31.05</t>
  </si>
  <si>
    <t>Francesconi</t>
  </si>
  <si>
    <t>Fabio</t>
  </si>
  <si>
    <t>Amatori Podistica Terni</t>
  </si>
  <si>
    <t>00.31.15</t>
  </si>
  <si>
    <t>Mercantini</t>
  </si>
  <si>
    <t>Franco</t>
  </si>
  <si>
    <t>Podistica Carsulae Terni</t>
  </si>
  <si>
    <t>00.31.40</t>
  </si>
  <si>
    <t>Grappoli</t>
  </si>
  <si>
    <t>Daniele</t>
  </si>
  <si>
    <t>00.31.46</t>
  </si>
  <si>
    <t>Gindullin</t>
  </si>
  <si>
    <t>Viacheslav</t>
  </si>
  <si>
    <t>ASD Enea Roma</t>
  </si>
  <si>
    <t>00.32.04</t>
  </si>
  <si>
    <t>Basciu</t>
  </si>
  <si>
    <t>Ugo</t>
  </si>
  <si>
    <t>00.32.27</t>
  </si>
  <si>
    <t>Brescini</t>
  </si>
  <si>
    <t>Corsa dei Santi</t>
  </si>
  <si>
    <t>00.32.34</t>
  </si>
  <si>
    <t>Federici</t>
  </si>
  <si>
    <t>Miro</t>
  </si>
  <si>
    <t>Atletica Roma Acquacetosa</t>
  </si>
  <si>
    <t>00.32.46</t>
  </si>
  <si>
    <t>Schisano</t>
  </si>
  <si>
    <t>Francesco</t>
  </si>
  <si>
    <t>ASD Albatros Roma</t>
  </si>
  <si>
    <t>00.32.50</t>
  </si>
  <si>
    <t>De Luca Rapone</t>
  </si>
  <si>
    <t>00.32.54</t>
  </si>
  <si>
    <t>Porchetti</t>
  </si>
  <si>
    <t>00.32.58</t>
  </si>
  <si>
    <t>Massarelli</t>
  </si>
  <si>
    <t>00.33.12</t>
  </si>
  <si>
    <t>Vescarelli</t>
  </si>
  <si>
    <t>00.33.27</t>
  </si>
  <si>
    <t>Mollica</t>
  </si>
  <si>
    <t>Mariano</t>
  </si>
  <si>
    <t>00.33.41</t>
  </si>
  <si>
    <t>Conti</t>
  </si>
  <si>
    <t>Massimo</t>
  </si>
  <si>
    <t>Rieti in corsa</t>
  </si>
  <si>
    <t>00.33.56</t>
  </si>
  <si>
    <t>Bortoloni</t>
  </si>
  <si>
    <t>Natale</t>
  </si>
  <si>
    <t>SM-60</t>
  </si>
  <si>
    <t>00.34.19</t>
  </si>
  <si>
    <t>Zervos</t>
  </si>
  <si>
    <t>Thi Kim Thu</t>
  </si>
  <si>
    <t>SF-45</t>
  </si>
  <si>
    <t>00.34.29</t>
  </si>
  <si>
    <t>Santini</t>
  </si>
  <si>
    <t>00.34.40</t>
  </si>
  <si>
    <t>Cecera</t>
  </si>
  <si>
    <t>00.34.48</t>
  </si>
  <si>
    <t>Di Somma</t>
  </si>
  <si>
    <t>Andrea</t>
  </si>
  <si>
    <t>Atletica La Sbarra</t>
  </si>
  <si>
    <t>00.34.50</t>
  </si>
  <si>
    <t>Biribanti</t>
  </si>
  <si>
    <t>Moreno</t>
  </si>
  <si>
    <t>00.34.58</t>
  </si>
  <si>
    <t>Rosatelli</t>
  </si>
  <si>
    <t>00.35.07</t>
  </si>
  <si>
    <t>Sorgi</t>
  </si>
  <si>
    <t>Pietro</t>
  </si>
  <si>
    <t>00.35.20</t>
  </si>
  <si>
    <t>Battistelli</t>
  </si>
  <si>
    <t>Liviano</t>
  </si>
  <si>
    <t>SM-65</t>
  </si>
  <si>
    <t>00.35.40</t>
  </si>
  <si>
    <t>Paris</t>
  </si>
  <si>
    <t>Filiberto</t>
  </si>
  <si>
    <t>00.35.45</t>
  </si>
  <si>
    <t>Berardi</t>
  </si>
  <si>
    <t>Podistica Settecamini</t>
  </si>
  <si>
    <t>00.36.10</t>
  </si>
  <si>
    <t>Bestiaco</t>
  </si>
  <si>
    <t>Marino</t>
  </si>
  <si>
    <t>00.36.17</t>
  </si>
  <si>
    <t>Sidio</t>
  </si>
  <si>
    <t>Indipendente</t>
  </si>
  <si>
    <t>00.36.25</t>
  </si>
  <si>
    <t>Ferrari</t>
  </si>
  <si>
    <t>Valentina</t>
  </si>
  <si>
    <t>Amat. F</t>
  </si>
  <si>
    <t>00.36.35</t>
  </si>
  <si>
    <t>Donelasci</t>
  </si>
  <si>
    <t>Vittorio</t>
  </si>
  <si>
    <t>SM-70</t>
  </si>
  <si>
    <t>00.36.54</t>
  </si>
  <si>
    <t>Giuliani</t>
  </si>
  <si>
    <t>Mario</t>
  </si>
  <si>
    <t>00.37.14</t>
  </si>
  <si>
    <t>Carosi</t>
  </si>
  <si>
    <t>Dino</t>
  </si>
  <si>
    <t>La Galla Pisa</t>
  </si>
  <si>
    <t>00.37.42</t>
  </si>
  <si>
    <t>Sciunzi</t>
  </si>
  <si>
    <t>Marcello</t>
  </si>
  <si>
    <t>00.37.46</t>
  </si>
  <si>
    <t>Elisabetta</t>
  </si>
  <si>
    <t>SF-50</t>
  </si>
  <si>
    <t>00.37.52</t>
  </si>
  <si>
    <t>Falchi</t>
  </si>
  <si>
    <t>Silvio</t>
  </si>
  <si>
    <t>00.37.58</t>
  </si>
  <si>
    <t>Cirone</t>
  </si>
  <si>
    <t>00.38.02</t>
  </si>
  <si>
    <t>Diamanti</t>
  </si>
  <si>
    <t>Sergio</t>
  </si>
  <si>
    <t>00.38.06</t>
  </si>
  <si>
    <t>Orsingher</t>
  </si>
  <si>
    <t>Enzo</t>
  </si>
  <si>
    <t>ASD Atletica Vita</t>
  </si>
  <si>
    <t>00.38.09</t>
  </si>
  <si>
    <t>Rivetti</t>
  </si>
  <si>
    <t>Luigi</t>
  </si>
  <si>
    <t>GS Bancari Romani</t>
  </si>
  <si>
    <t>00.38.10</t>
  </si>
  <si>
    <t>Iacobelli</t>
  </si>
  <si>
    <t>Letizia</t>
  </si>
  <si>
    <t>SF-35</t>
  </si>
  <si>
    <t>00.38.18</t>
  </si>
  <si>
    <t>Maroni</t>
  </si>
  <si>
    <t>Marcel</t>
  </si>
  <si>
    <t>00.38.25</t>
  </si>
  <si>
    <t>Marchetti</t>
  </si>
  <si>
    <t>00.38.30</t>
  </si>
  <si>
    <t>Sabatini</t>
  </si>
  <si>
    <t>Cristina</t>
  </si>
  <si>
    <t>SF-40</t>
  </si>
  <si>
    <t>00.38.35</t>
  </si>
  <si>
    <t>00.38.40</t>
  </si>
  <si>
    <t>Tucci</t>
  </si>
  <si>
    <t>Due Ponti</t>
  </si>
  <si>
    <t>00.38.52</t>
  </si>
  <si>
    <t>Sensi</t>
  </si>
  <si>
    <t>Daniela</t>
  </si>
  <si>
    <t>SF-60</t>
  </si>
  <si>
    <t>00.39.25</t>
  </si>
  <si>
    <t>Sulpizi</t>
  </si>
  <si>
    <t>00.39.29</t>
  </si>
  <si>
    <t>Donatelli</t>
  </si>
  <si>
    <t>Valerio</t>
  </si>
  <si>
    <t>SS Lazio Atletica</t>
  </si>
  <si>
    <t>00.41.02</t>
  </si>
  <si>
    <t>Mancini</t>
  </si>
  <si>
    <t>Domenico</t>
  </si>
  <si>
    <t>00.41.06</t>
  </si>
  <si>
    <t>Moskvichenho</t>
  </si>
  <si>
    <t>Oxana</t>
  </si>
  <si>
    <t>00.41.12</t>
  </si>
  <si>
    <t>Paterni</t>
  </si>
  <si>
    <t>Michela</t>
  </si>
  <si>
    <t>00.41.18</t>
  </si>
  <si>
    <t>Domenichetti</t>
  </si>
  <si>
    <t>Paolo</t>
  </si>
  <si>
    <t>00.41.38</t>
  </si>
  <si>
    <t>Veroli</t>
  </si>
  <si>
    <t>Federico</t>
  </si>
  <si>
    <t>00.43.05</t>
  </si>
  <si>
    <t>Antonini</t>
  </si>
  <si>
    <t>Gian Luigi</t>
  </si>
  <si>
    <t>00.43.30</t>
  </si>
  <si>
    <t>Tetti</t>
  </si>
  <si>
    <t>Podistica Interamna</t>
  </si>
  <si>
    <t>00.44.54</t>
  </si>
  <si>
    <t>Ciocchetti</t>
  </si>
  <si>
    <t>Silvana</t>
  </si>
  <si>
    <t>Astra Roma</t>
  </si>
  <si>
    <t>00.45.12</t>
  </si>
  <si>
    <t xml:space="preserve">Mancuso </t>
  </si>
  <si>
    <t>00.46.50</t>
  </si>
  <si>
    <t>Sconocchia</t>
  </si>
  <si>
    <t>Renzo</t>
  </si>
  <si>
    <t>00.46.56</t>
  </si>
  <si>
    <t>Giorgia</t>
  </si>
  <si>
    <t>00.49.25</t>
  </si>
  <si>
    <t>Quotidiano</t>
  </si>
  <si>
    <t>Maria Teresa</t>
  </si>
  <si>
    <t>Tugni</t>
  </si>
  <si>
    <t>M.Rita</t>
  </si>
  <si>
    <t>00.53.19</t>
  </si>
  <si>
    <t>Rastelletti</t>
  </si>
  <si>
    <t>Marinella</t>
  </si>
  <si>
    <t>00.53.25</t>
  </si>
  <si>
    <t>Dessì</t>
  </si>
  <si>
    <t>Romano</t>
  </si>
  <si>
    <t>00.54.01</t>
  </si>
  <si>
    <t>Giannini</t>
  </si>
  <si>
    <t>00.58.32</t>
  </si>
  <si>
    <t>A.S.D. Podistica Solidarietà</t>
  </si>
  <si>
    <r>
      <t xml:space="preserve">Giro Medioevale Morrese </t>
    </r>
    <r>
      <rPr>
        <i/>
        <sz val="18"/>
        <rFont val="Arial"/>
        <family val="2"/>
      </rPr>
      <t>6ª edizione</t>
    </r>
  </si>
  <si>
    <t>Morro Reatino (RI) Italia - Sabato 06/08/2011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</si>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</sst>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269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270</v>
      </c>
      <c r="B2" s="28"/>
      <c r="C2" s="28"/>
      <c r="D2" s="28"/>
      <c r="E2" s="28"/>
      <c r="F2" s="28"/>
      <c r="G2" s="28"/>
      <c r="H2" s="3" t="s">
        <v>271</v>
      </c>
      <c r="I2" s="4">
        <v>7</v>
      </c>
    </row>
    <row r="3" spans="1:9" ht="37.5" customHeight="1">
      <c r="A3" s="5" t="s">
        <v>272</v>
      </c>
      <c r="B3" s="6" t="s">
        <v>273</v>
      </c>
      <c r="C3" s="7" t="s">
        <v>274</v>
      </c>
      <c r="D3" s="7" t="s">
        <v>275</v>
      </c>
      <c r="E3" s="8" t="s">
        <v>276</v>
      </c>
      <c r="F3" s="9" t="s">
        <v>277</v>
      </c>
      <c r="G3" s="9" t="s">
        <v>278</v>
      </c>
      <c r="H3" s="10" t="s">
        <v>279</v>
      </c>
      <c r="I3" s="10" t="s">
        <v>280</v>
      </c>
    </row>
    <row r="4" spans="1:9" s="11" customFormat="1" ht="15" customHeight="1">
      <c r="A4" s="15">
        <v>1</v>
      </c>
      <c r="B4" s="38" t="s">
        <v>0</v>
      </c>
      <c r="C4" s="38" t="s">
        <v>1</v>
      </c>
      <c r="D4" s="39" t="s">
        <v>2</v>
      </c>
      <c r="E4" s="38" t="s">
        <v>3</v>
      </c>
      <c r="F4" s="39" t="s">
        <v>4</v>
      </c>
      <c r="G4" s="15" t="str">
        <f aca="true" t="shared" si="0" ref="G4:G67">TEXT(INT((HOUR(F4)*3600+MINUTE(F4)*60+SECOND(F4))/$I$2/60),"0")&amp;"."&amp;TEXT(MOD((HOUR(F4)*3600+MINUTE(F4)*60+SECOND(F4))/$I$2,60),"00")&amp;"/km"</f>
        <v>3.44/km</v>
      </c>
      <c r="H4" s="18">
        <f>F4-$F$4</f>
        <v>0</v>
      </c>
      <c r="I4" s="18">
        <f>F4-INDEX($F$4:$F$85,MATCH(D4,$D$4:$D$85,0))</f>
        <v>0</v>
      </c>
    </row>
    <row r="5" spans="1:9" s="11" customFormat="1" ht="15" customHeight="1">
      <c r="A5" s="16">
        <v>2</v>
      </c>
      <c r="B5" s="40" t="s">
        <v>5</v>
      </c>
      <c r="C5" s="40" t="s">
        <v>6</v>
      </c>
      <c r="D5" s="41" t="s">
        <v>2</v>
      </c>
      <c r="E5" s="40" t="s">
        <v>7</v>
      </c>
      <c r="F5" s="41" t="s">
        <v>8</v>
      </c>
      <c r="G5" s="16" t="str">
        <f t="shared" si="0"/>
        <v>4.02/km</v>
      </c>
      <c r="H5" s="19">
        <f>F5-$F$4</f>
        <v>0.001400462962962961</v>
      </c>
      <c r="I5" s="19">
        <f>F5-INDEX($F$4:$F$85,MATCH(D5,$D$4:$D$85,0))</f>
        <v>0.001400462962962961</v>
      </c>
    </row>
    <row r="6" spans="1:9" s="11" customFormat="1" ht="15" customHeight="1">
      <c r="A6" s="16">
        <v>3</v>
      </c>
      <c r="B6" s="40" t="s">
        <v>9</v>
      </c>
      <c r="C6" s="40" t="s">
        <v>10</v>
      </c>
      <c r="D6" s="41" t="s">
        <v>11</v>
      </c>
      <c r="E6" s="40" t="s">
        <v>12</v>
      </c>
      <c r="F6" s="41" t="s">
        <v>13</v>
      </c>
      <c r="G6" s="16" t="str">
        <f t="shared" si="0"/>
        <v>4.03/km</v>
      </c>
      <c r="H6" s="19">
        <f aca="true" t="shared" si="1" ref="H6:H21">F6-$F$4</f>
        <v>0.0015277777777777772</v>
      </c>
      <c r="I6" s="19">
        <f>F6-INDEX($F$4:$F$85,MATCH(D6,$D$4:$D$85,0))</f>
        <v>0</v>
      </c>
    </row>
    <row r="7" spans="1:9" s="11" customFormat="1" ht="15" customHeight="1">
      <c r="A7" s="16">
        <v>4</v>
      </c>
      <c r="B7" s="40" t="s">
        <v>14</v>
      </c>
      <c r="C7" s="40" t="s">
        <v>15</v>
      </c>
      <c r="D7" s="41" t="s">
        <v>16</v>
      </c>
      <c r="E7" s="40" t="s">
        <v>3</v>
      </c>
      <c r="F7" s="41" t="s">
        <v>17</v>
      </c>
      <c r="G7" s="16" t="str">
        <f t="shared" si="0"/>
        <v>4.04/km</v>
      </c>
      <c r="H7" s="19">
        <f t="shared" si="1"/>
        <v>0.0016203703703703692</v>
      </c>
      <c r="I7" s="19">
        <f>F7-INDEX($F$4:$F$85,MATCH(D7,$D$4:$D$85,0))</f>
        <v>0</v>
      </c>
    </row>
    <row r="8" spans="1:9" s="11" customFormat="1" ht="15" customHeight="1">
      <c r="A8" s="16">
        <v>5</v>
      </c>
      <c r="B8" s="40" t="s">
        <v>18</v>
      </c>
      <c r="C8" s="40" t="s">
        <v>19</v>
      </c>
      <c r="D8" s="41" t="s">
        <v>11</v>
      </c>
      <c r="E8" s="40" t="s">
        <v>3</v>
      </c>
      <c r="F8" s="41" t="s">
        <v>20</v>
      </c>
      <c r="G8" s="16" t="str">
        <f t="shared" si="0"/>
        <v>4.05/km</v>
      </c>
      <c r="H8" s="19">
        <f t="shared" si="1"/>
        <v>0.0016782407407407406</v>
      </c>
      <c r="I8" s="19">
        <f>F8-INDEX($F$4:$F$85,MATCH(D8,$D$4:$D$85,0))</f>
        <v>0.00015046296296296335</v>
      </c>
    </row>
    <row r="9" spans="1:9" s="11" customFormat="1" ht="15" customHeight="1">
      <c r="A9" s="16">
        <v>6</v>
      </c>
      <c r="B9" s="40" t="s">
        <v>21</v>
      </c>
      <c r="C9" s="40" t="s">
        <v>22</v>
      </c>
      <c r="D9" s="41" t="s">
        <v>16</v>
      </c>
      <c r="E9" s="40" t="s">
        <v>23</v>
      </c>
      <c r="F9" s="41" t="s">
        <v>24</v>
      </c>
      <c r="G9" s="16" t="str">
        <f t="shared" si="0"/>
        <v>4.06/km</v>
      </c>
      <c r="H9" s="19">
        <f t="shared" si="1"/>
        <v>0.001759259259259259</v>
      </c>
      <c r="I9" s="19">
        <f>F9-INDEX($F$4:$F$85,MATCH(D9,$D$4:$D$85,0))</f>
        <v>0.00013888888888888978</v>
      </c>
    </row>
    <row r="10" spans="1:9" s="11" customFormat="1" ht="15" customHeight="1">
      <c r="A10" s="16">
        <v>7</v>
      </c>
      <c r="B10" s="40" t="s">
        <v>25</v>
      </c>
      <c r="C10" s="40" t="s">
        <v>26</v>
      </c>
      <c r="D10" s="41" t="s">
        <v>16</v>
      </c>
      <c r="E10" s="40" t="s">
        <v>27</v>
      </c>
      <c r="F10" s="41" t="s">
        <v>28</v>
      </c>
      <c r="G10" s="16" t="str">
        <f t="shared" si="0"/>
        <v>4.12/km</v>
      </c>
      <c r="H10" s="19">
        <f t="shared" si="1"/>
        <v>0.0022222222222222227</v>
      </c>
      <c r="I10" s="19">
        <f>F10-INDEX($F$4:$F$85,MATCH(D10,$D$4:$D$85,0))</f>
        <v>0.0006018518518518534</v>
      </c>
    </row>
    <row r="11" spans="1:9" s="11" customFormat="1" ht="15" customHeight="1">
      <c r="A11" s="16">
        <v>8</v>
      </c>
      <c r="B11" s="40" t="s">
        <v>29</v>
      </c>
      <c r="C11" s="40" t="s">
        <v>30</v>
      </c>
      <c r="D11" s="41" t="s">
        <v>11</v>
      </c>
      <c r="E11" s="40" t="s">
        <v>23</v>
      </c>
      <c r="F11" s="41" t="s">
        <v>31</v>
      </c>
      <c r="G11" s="16" t="str">
        <f t="shared" si="0"/>
        <v>4.12/km</v>
      </c>
      <c r="H11" s="19">
        <f t="shared" si="1"/>
        <v>0.002256944444444447</v>
      </c>
      <c r="I11" s="19">
        <f>F11-INDEX($F$4:$F$85,MATCH(D11,$D$4:$D$85,0))</f>
        <v>0.0007291666666666696</v>
      </c>
    </row>
    <row r="12" spans="1:9" s="11" customFormat="1" ht="15" customHeight="1">
      <c r="A12" s="16">
        <v>9</v>
      </c>
      <c r="B12" s="40" t="s">
        <v>32</v>
      </c>
      <c r="C12" s="40" t="s">
        <v>33</v>
      </c>
      <c r="D12" s="41" t="s">
        <v>16</v>
      </c>
      <c r="E12" s="40" t="s">
        <v>34</v>
      </c>
      <c r="F12" s="41" t="s">
        <v>35</v>
      </c>
      <c r="G12" s="16" t="str">
        <f t="shared" si="0"/>
        <v>4.12/km</v>
      </c>
      <c r="H12" s="19">
        <f t="shared" si="1"/>
        <v>0.002280092592592594</v>
      </c>
      <c r="I12" s="19">
        <f>F12-INDEX($F$4:$F$85,MATCH(D12,$D$4:$D$85,0))</f>
        <v>0.0006597222222222247</v>
      </c>
    </row>
    <row r="13" spans="1:9" s="11" customFormat="1" ht="15" customHeight="1">
      <c r="A13" s="16">
        <v>10</v>
      </c>
      <c r="B13" s="40" t="s">
        <v>36</v>
      </c>
      <c r="C13" s="40" t="s">
        <v>37</v>
      </c>
      <c r="D13" s="41" t="s">
        <v>16</v>
      </c>
      <c r="E13" s="40" t="s">
        <v>38</v>
      </c>
      <c r="F13" s="41" t="s">
        <v>39</v>
      </c>
      <c r="G13" s="16" t="str">
        <f t="shared" si="0"/>
        <v>4.13/km</v>
      </c>
      <c r="H13" s="19">
        <f t="shared" si="1"/>
        <v>0.002337962962962962</v>
      </c>
      <c r="I13" s="19">
        <f>F13-INDEX($F$4:$F$85,MATCH(D13,$D$4:$D$85,0))</f>
        <v>0.0007175925925925926</v>
      </c>
    </row>
    <row r="14" spans="1:9" s="11" customFormat="1" ht="15" customHeight="1">
      <c r="A14" s="16">
        <v>11</v>
      </c>
      <c r="B14" s="40" t="s">
        <v>40</v>
      </c>
      <c r="C14" s="40" t="s">
        <v>1</v>
      </c>
      <c r="D14" s="41" t="s">
        <v>41</v>
      </c>
      <c r="E14" s="40" t="s">
        <v>42</v>
      </c>
      <c r="F14" s="41" t="s">
        <v>43</v>
      </c>
      <c r="G14" s="16" t="str">
        <f t="shared" si="0"/>
        <v>4.14/km</v>
      </c>
      <c r="H14" s="19">
        <f t="shared" si="1"/>
        <v>0.0024305555555555573</v>
      </c>
      <c r="I14" s="19">
        <f>F14-INDEX($F$4:$F$85,MATCH(D14,$D$4:$D$85,0))</f>
        <v>0</v>
      </c>
    </row>
    <row r="15" spans="1:9" s="11" customFormat="1" ht="15" customHeight="1">
      <c r="A15" s="16">
        <v>12</v>
      </c>
      <c r="B15" s="40" t="s">
        <v>44</v>
      </c>
      <c r="C15" s="40" t="s">
        <v>45</v>
      </c>
      <c r="D15" s="41" t="s">
        <v>46</v>
      </c>
      <c r="E15" s="40" t="s">
        <v>47</v>
      </c>
      <c r="F15" s="41" t="s">
        <v>48</v>
      </c>
      <c r="G15" s="16" t="str">
        <f t="shared" si="0"/>
        <v>4.15/km</v>
      </c>
      <c r="H15" s="19">
        <f t="shared" si="1"/>
        <v>0.0024537037037037045</v>
      </c>
      <c r="I15" s="19">
        <f>F15-INDEX($F$4:$F$85,MATCH(D15,$D$4:$D$85,0))</f>
        <v>0</v>
      </c>
    </row>
    <row r="16" spans="1:9" s="11" customFormat="1" ht="15" customHeight="1">
      <c r="A16" s="16">
        <v>13</v>
      </c>
      <c r="B16" s="40" t="s">
        <v>49</v>
      </c>
      <c r="C16" s="40" t="s">
        <v>50</v>
      </c>
      <c r="D16" s="41" t="s">
        <v>51</v>
      </c>
      <c r="E16" s="40" t="s">
        <v>52</v>
      </c>
      <c r="F16" s="41" t="s">
        <v>53</v>
      </c>
      <c r="G16" s="16" t="str">
        <f t="shared" si="0"/>
        <v>4.16/km</v>
      </c>
      <c r="H16" s="19">
        <f t="shared" si="1"/>
        <v>0.0025694444444444436</v>
      </c>
      <c r="I16" s="19">
        <f>F16-INDEX($F$4:$F$85,MATCH(D16,$D$4:$D$85,0))</f>
        <v>0</v>
      </c>
    </row>
    <row r="17" spans="1:9" s="11" customFormat="1" ht="15" customHeight="1">
      <c r="A17" s="16">
        <v>14</v>
      </c>
      <c r="B17" s="40" t="s">
        <v>54</v>
      </c>
      <c r="C17" s="40" t="s">
        <v>26</v>
      </c>
      <c r="D17" s="41" t="s">
        <v>16</v>
      </c>
      <c r="E17" s="40" t="s">
        <v>55</v>
      </c>
      <c r="F17" s="41" t="s">
        <v>56</v>
      </c>
      <c r="G17" s="16" t="str">
        <f t="shared" si="0"/>
        <v>4.19/km</v>
      </c>
      <c r="H17" s="19">
        <f t="shared" si="1"/>
        <v>0.0028009259259259255</v>
      </c>
      <c r="I17" s="19">
        <f>F17-INDEX($F$4:$F$85,MATCH(D17,$D$4:$D$85,0))</f>
        <v>0.0011805555555555562</v>
      </c>
    </row>
    <row r="18" spans="1:9" s="11" customFormat="1" ht="15" customHeight="1">
      <c r="A18" s="16">
        <v>15</v>
      </c>
      <c r="B18" s="40" t="s">
        <v>57</v>
      </c>
      <c r="C18" s="40" t="s">
        <v>58</v>
      </c>
      <c r="D18" s="41" t="s">
        <v>46</v>
      </c>
      <c r="E18" s="40" t="s">
        <v>47</v>
      </c>
      <c r="F18" s="41" t="s">
        <v>59</v>
      </c>
      <c r="G18" s="16" t="str">
        <f t="shared" si="0"/>
        <v>4.20/km</v>
      </c>
      <c r="H18" s="19">
        <f t="shared" si="1"/>
        <v>0.0028587962962963002</v>
      </c>
      <c r="I18" s="19">
        <f>F18-INDEX($F$4:$F$85,MATCH(D18,$D$4:$D$85,0))</f>
        <v>0.0004050925925925958</v>
      </c>
    </row>
    <row r="19" spans="1:9" s="11" customFormat="1" ht="15" customHeight="1">
      <c r="A19" s="16">
        <v>16</v>
      </c>
      <c r="B19" s="40" t="s">
        <v>60</v>
      </c>
      <c r="C19" s="40" t="s">
        <v>61</v>
      </c>
      <c r="D19" s="41" t="s">
        <v>2</v>
      </c>
      <c r="E19" s="40" t="s">
        <v>62</v>
      </c>
      <c r="F19" s="41" t="s">
        <v>63</v>
      </c>
      <c r="G19" s="16" t="str">
        <f t="shared" si="0"/>
        <v>4.20/km</v>
      </c>
      <c r="H19" s="19">
        <f t="shared" si="1"/>
        <v>0.0029166666666666646</v>
      </c>
      <c r="I19" s="19">
        <f>F19-INDEX($F$4:$F$85,MATCH(D19,$D$4:$D$85,0))</f>
        <v>0.0029166666666666646</v>
      </c>
    </row>
    <row r="20" spans="1:9" s="11" customFormat="1" ht="15" customHeight="1">
      <c r="A20" s="16">
        <v>17</v>
      </c>
      <c r="B20" s="40" t="s">
        <v>64</v>
      </c>
      <c r="C20" s="40" t="s">
        <v>65</v>
      </c>
      <c r="D20" s="41" t="s">
        <v>11</v>
      </c>
      <c r="E20" s="40" t="s">
        <v>47</v>
      </c>
      <c r="F20" s="41" t="s">
        <v>66</v>
      </c>
      <c r="G20" s="16" t="str">
        <f t="shared" si="0"/>
        <v>4.21/km</v>
      </c>
      <c r="H20" s="19">
        <f t="shared" si="1"/>
        <v>0.002974537037037036</v>
      </c>
      <c r="I20" s="19">
        <f>F20-INDEX($F$4:$F$85,MATCH(D20,$D$4:$D$85,0))</f>
        <v>0.0014467592592592587</v>
      </c>
    </row>
    <row r="21" spans="1:9" s="11" customFormat="1" ht="15" customHeight="1">
      <c r="A21" s="16">
        <v>18</v>
      </c>
      <c r="B21" s="40" t="s">
        <v>67</v>
      </c>
      <c r="C21" s="40" t="s">
        <v>68</v>
      </c>
      <c r="D21" s="41" t="s">
        <v>11</v>
      </c>
      <c r="E21" s="40" t="s">
        <v>69</v>
      </c>
      <c r="F21" s="41" t="s">
        <v>70</v>
      </c>
      <c r="G21" s="16" t="str">
        <f t="shared" si="0"/>
        <v>4.23/km</v>
      </c>
      <c r="H21" s="19">
        <f t="shared" si="1"/>
        <v>0.0031134259259259257</v>
      </c>
      <c r="I21" s="19">
        <f>F21-INDEX($F$4:$F$85,MATCH(D21,$D$4:$D$85,0))</f>
        <v>0.0015856481481481485</v>
      </c>
    </row>
    <row r="22" spans="1:9" s="11" customFormat="1" ht="15" customHeight="1">
      <c r="A22" s="16">
        <v>19</v>
      </c>
      <c r="B22" s="40" t="s">
        <v>71</v>
      </c>
      <c r="C22" s="40" t="s">
        <v>72</v>
      </c>
      <c r="D22" s="41" t="s">
        <v>16</v>
      </c>
      <c r="E22" s="40" t="s">
        <v>73</v>
      </c>
      <c r="F22" s="41" t="s">
        <v>74</v>
      </c>
      <c r="G22" s="16" t="str">
        <f t="shared" si="0"/>
        <v>4.26/km</v>
      </c>
      <c r="H22" s="19">
        <f aca="true" t="shared" si="2" ref="H22:H85">F22-$F$4</f>
        <v>0.003414351851851849</v>
      </c>
      <c r="I22" s="19">
        <f>F22-INDEX($F$4:$F$85,MATCH(D22,$D$4:$D$85,0))</f>
        <v>0.0017939814814814797</v>
      </c>
    </row>
    <row r="23" spans="1:9" s="11" customFormat="1" ht="15" customHeight="1">
      <c r="A23" s="16">
        <v>20</v>
      </c>
      <c r="B23" s="40" t="s">
        <v>75</v>
      </c>
      <c r="C23" s="40" t="s">
        <v>76</v>
      </c>
      <c r="D23" s="41" t="s">
        <v>11</v>
      </c>
      <c r="E23" s="40" t="s">
        <v>77</v>
      </c>
      <c r="F23" s="41" t="s">
        <v>78</v>
      </c>
      <c r="G23" s="16" t="str">
        <f t="shared" si="0"/>
        <v>4.28/km</v>
      </c>
      <c r="H23" s="19">
        <f t="shared" si="2"/>
        <v>0.003530092592592595</v>
      </c>
      <c r="I23" s="19">
        <f>F23-INDEX($F$4:$F$85,MATCH(D23,$D$4:$D$85,0))</f>
        <v>0.002002314814814818</v>
      </c>
    </row>
    <row r="24" spans="1:9" s="11" customFormat="1" ht="15" customHeight="1">
      <c r="A24" s="16">
        <v>21</v>
      </c>
      <c r="B24" s="40" t="s">
        <v>79</v>
      </c>
      <c r="C24" s="40" t="s">
        <v>80</v>
      </c>
      <c r="D24" s="41" t="s">
        <v>11</v>
      </c>
      <c r="E24" s="40" t="s">
        <v>81</v>
      </c>
      <c r="F24" s="41" t="s">
        <v>82</v>
      </c>
      <c r="G24" s="16" t="str">
        <f t="shared" si="0"/>
        <v>4.31/km</v>
      </c>
      <c r="H24" s="19">
        <f t="shared" si="2"/>
        <v>0.0038194444444444448</v>
      </c>
      <c r="I24" s="19">
        <f>F24-INDEX($F$4:$F$85,MATCH(D24,$D$4:$D$85,0))</f>
        <v>0.0022916666666666675</v>
      </c>
    </row>
    <row r="25" spans="1:9" s="11" customFormat="1" ht="15" customHeight="1">
      <c r="A25" s="16">
        <v>22</v>
      </c>
      <c r="B25" s="40" t="s">
        <v>83</v>
      </c>
      <c r="C25" s="40" t="s">
        <v>84</v>
      </c>
      <c r="D25" s="41" t="s">
        <v>16</v>
      </c>
      <c r="E25" s="40" t="s">
        <v>27</v>
      </c>
      <c r="F25" s="41" t="s">
        <v>85</v>
      </c>
      <c r="G25" s="16" t="str">
        <f t="shared" si="0"/>
        <v>4.32/km</v>
      </c>
      <c r="H25" s="19">
        <f t="shared" si="2"/>
        <v>0.003888888888888886</v>
      </c>
      <c r="I25" s="19">
        <f>F25-INDEX($F$4:$F$85,MATCH(D25,$D$4:$D$85,0))</f>
        <v>0.002268518518518517</v>
      </c>
    </row>
    <row r="26" spans="1:9" s="11" customFormat="1" ht="15" customHeight="1">
      <c r="A26" s="16">
        <v>23</v>
      </c>
      <c r="B26" s="40" t="s">
        <v>86</v>
      </c>
      <c r="C26" s="40" t="s">
        <v>87</v>
      </c>
      <c r="D26" s="41" t="s">
        <v>51</v>
      </c>
      <c r="E26" s="40" t="s">
        <v>88</v>
      </c>
      <c r="F26" s="41" t="s">
        <v>89</v>
      </c>
      <c r="G26" s="16" t="str">
        <f t="shared" si="0"/>
        <v>4.35/km</v>
      </c>
      <c r="H26" s="19">
        <f t="shared" si="2"/>
        <v>0.004097222222222224</v>
      </c>
      <c r="I26" s="19">
        <f>F26-INDEX($F$4:$F$85,MATCH(D26,$D$4:$D$85,0))</f>
        <v>0.0015277777777777807</v>
      </c>
    </row>
    <row r="27" spans="1:9" s="12" customFormat="1" ht="15" customHeight="1">
      <c r="A27" s="16">
        <v>24</v>
      </c>
      <c r="B27" s="40" t="s">
        <v>90</v>
      </c>
      <c r="C27" s="40" t="s">
        <v>91</v>
      </c>
      <c r="D27" s="41" t="s">
        <v>16</v>
      </c>
      <c r="E27" s="40" t="s">
        <v>73</v>
      </c>
      <c r="F27" s="41" t="s">
        <v>92</v>
      </c>
      <c r="G27" s="16" t="str">
        <f t="shared" si="0"/>
        <v>4.38/km</v>
      </c>
      <c r="H27" s="19">
        <f t="shared" si="2"/>
        <v>0.004363425925925927</v>
      </c>
      <c r="I27" s="19">
        <f>F27-INDEX($F$4:$F$85,MATCH(D27,$D$4:$D$85,0))</f>
        <v>0.0027430555555555576</v>
      </c>
    </row>
    <row r="28" spans="1:9" s="11" customFormat="1" ht="15" customHeight="1">
      <c r="A28" s="16">
        <v>25</v>
      </c>
      <c r="B28" s="40" t="s">
        <v>93</v>
      </c>
      <c r="C28" s="40" t="s">
        <v>76</v>
      </c>
      <c r="D28" s="41" t="s">
        <v>46</v>
      </c>
      <c r="E28" s="40" t="s">
        <v>94</v>
      </c>
      <c r="F28" s="41" t="s">
        <v>95</v>
      </c>
      <c r="G28" s="16" t="str">
        <f t="shared" si="0"/>
        <v>4.39/km</v>
      </c>
      <c r="H28" s="19">
        <f t="shared" si="2"/>
        <v>0.004444444444444445</v>
      </c>
      <c r="I28" s="19">
        <f>F28-INDEX($F$4:$F$85,MATCH(D28,$D$4:$D$85,0))</f>
        <v>0.001990740740740741</v>
      </c>
    </row>
    <row r="29" spans="1:9" s="11" customFormat="1" ht="15" customHeight="1">
      <c r="A29" s="16">
        <v>26</v>
      </c>
      <c r="B29" s="40" t="s">
        <v>96</v>
      </c>
      <c r="C29" s="40" t="s">
        <v>97</v>
      </c>
      <c r="D29" s="41" t="s">
        <v>51</v>
      </c>
      <c r="E29" s="40" t="s">
        <v>98</v>
      </c>
      <c r="F29" s="41" t="s">
        <v>99</v>
      </c>
      <c r="G29" s="16" t="str">
        <f t="shared" si="0"/>
        <v>4.41/km</v>
      </c>
      <c r="H29" s="19">
        <f t="shared" si="2"/>
        <v>0.004583333333333332</v>
      </c>
      <c r="I29" s="19">
        <f>F29-INDEX($F$4:$F$85,MATCH(D29,$D$4:$D$85,0))</f>
        <v>0.002013888888888888</v>
      </c>
    </row>
    <row r="30" spans="1:9" s="11" customFormat="1" ht="15" customHeight="1">
      <c r="A30" s="16">
        <v>27</v>
      </c>
      <c r="B30" s="40" t="s">
        <v>100</v>
      </c>
      <c r="C30" s="40" t="s">
        <v>101</v>
      </c>
      <c r="D30" s="41" t="s">
        <v>41</v>
      </c>
      <c r="E30" s="40" t="s">
        <v>102</v>
      </c>
      <c r="F30" s="41" t="s">
        <v>103</v>
      </c>
      <c r="G30" s="16" t="str">
        <f t="shared" si="0"/>
        <v>4.41/km</v>
      </c>
      <c r="H30" s="19">
        <f t="shared" si="2"/>
        <v>0.004629629629629633</v>
      </c>
      <c r="I30" s="19">
        <f>F30-INDEX($F$4:$F$85,MATCH(D30,$D$4:$D$85,0))</f>
        <v>0.0021990740740740755</v>
      </c>
    </row>
    <row r="31" spans="1:9" s="11" customFormat="1" ht="15" customHeight="1">
      <c r="A31" s="16">
        <v>28</v>
      </c>
      <c r="B31" s="40" t="s">
        <v>104</v>
      </c>
      <c r="C31" s="40" t="s">
        <v>65</v>
      </c>
      <c r="D31" s="41" t="s">
        <v>11</v>
      </c>
      <c r="E31" s="40" t="s">
        <v>88</v>
      </c>
      <c r="F31" s="41" t="s">
        <v>105</v>
      </c>
      <c r="G31" s="16" t="str">
        <f t="shared" si="0"/>
        <v>4.42/km</v>
      </c>
      <c r="H31" s="19">
        <f t="shared" si="2"/>
        <v>0.004675925925925927</v>
      </c>
      <c r="I31" s="19">
        <f>F31-INDEX($F$4:$F$85,MATCH(D31,$D$4:$D$85,0))</f>
        <v>0.00314814814814815</v>
      </c>
    </row>
    <row r="32" spans="1:9" s="11" customFormat="1" ht="15" customHeight="1">
      <c r="A32" s="16">
        <v>29</v>
      </c>
      <c r="B32" s="40" t="s">
        <v>106</v>
      </c>
      <c r="C32" s="40" t="s">
        <v>26</v>
      </c>
      <c r="D32" s="41" t="s">
        <v>41</v>
      </c>
      <c r="E32" s="40" t="s">
        <v>38</v>
      </c>
      <c r="F32" s="41" t="s">
        <v>107</v>
      </c>
      <c r="G32" s="16" t="str">
        <f t="shared" si="0"/>
        <v>4.43/km</v>
      </c>
      <c r="H32" s="19">
        <f t="shared" si="2"/>
        <v>0.004722222222222225</v>
      </c>
      <c r="I32" s="19">
        <f>F32-INDEX($F$4:$F$85,MATCH(D32,$D$4:$D$85,0))</f>
        <v>0.0022916666666666675</v>
      </c>
    </row>
    <row r="33" spans="1:9" s="11" customFormat="1" ht="15" customHeight="1">
      <c r="A33" s="16">
        <v>30</v>
      </c>
      <c r="B33" s="40" t="s">
        <v>108</v>
      </c>
      <c r="C33" s="40" t="s">
        <v>19</v>
      </c>
      <c r="D33" s="41" t="s">
        <v>11</v>
      </c>
      <c r="E33" s="40" t="s">
        <v>38</v>
      </c>
      <c r="F33" s="41" t="s">
        <v>109</v>
      </c>
      <c r="G33" s="16" t="str">
        <f t="shared" si="0"/>
        <v>4.45/km</v>
      </c>
      <c r="H33" s="19">
        <f t="shared" si="2"/>
        <v>0.004884259259259258</v>
      </c>
      <c r="I33" s="19">
        <f>F33-INDEX($F$4:$F$85,MATCH(D33,$D$4:$D$85,0))</f>
        <v>0.003356481481481481</v>
      </c>
    </row>
    <row r="34" spans="1:9" s="11" customFormat="1" ht="15" customHeight="1">
      <c r="A34" s="16">
        <v>31</v>
      </c>
      <c r="B34" s="40" t="s">
        <v>110</v>
      </c>
      <c r="C34" s="40" t="s">
        <v>22</v>
      </c>
      <c r="D34" s="41" t="s">
        <v>16</v>
      </c>
      <c r="E34" s="40" t="s">
        <v>38</v>
      </c>
      <c r="F34" s="41" t="s">
        <v>111</v>
      </c>
      <c r="G34" s="16" t="str">
        <f t="shared" si="0"/>
        <v>4.47/km</v>
      </c>
      <c r="H34" s="19">
        <f t="shared" si="2"/>
        <v>0.005057870370370369</v>
      </c>
      <c r="I34" s="19">
        <f>F34-INDEX($F$4:$F$85,MATCH(D34,$D$4:$D$85,0))</f>
        <v>0.0034374999999999996</v>
      </c>
    </row>
    <row r="35" spans="1:9" s="11" customFormat="1" ht="15" customHeight="1">
      <c r="A35" s="16">
        <v>32</v>
      </c>
      <c r="B35" s="40" t="s">
        <v>112</v>
      </c>
      <c r="C35" s="40" t="s">
        <v>113</v>
      </c>
      <c r="D35" s="41" t="s">
        <v>11</v>
      </c>
      <c r="E35" s="40" t="s">
        <v>94</v>
      </c>
      <c r="F35" s="41" t="s">
        <v>114</v>
      </c>
      <c r="G35" s="16" t="str">
        <f t="shared" si="0"/>
        <v>4.49/km</v>
      </c>
      <c r="H35" s="19">
        <f t="shared" si="2"/>
        <v>0.005219907407407406</v>
      </c>
      <c r="I35" s="19">
        <f>F35-INDEX($F$4:$F$85,MATCH(D35,$D$4:$D$85,0))</f>
        <v>0.0036921296296296285</v>
      </c>
    </row>
    <row r="36" spans="1:9" s="11" customFormat="1" ht="15" customHeight="1">
      <c r="A36" s="16">
        <v>33</v>
      </c>
      <c r="B36" s="40" t="s">
        <v>115</v>
      </c>
      <c r="C36" s="40" t="s">
        <v>116</v>
      </c>
      <c r="D36" s="41" t="s">
        <v>16</v>
      </c>
      <c r="E36" s="40" t="s">
        <v>117</v>
      </c>
      <c r="F36" s="41" t="s">
        <v>118</v>
      </c>
      <c r="G36" s="16" t="str">
        <f t="shared" si="0"/>
        <v>4.51/km</v>
      </c>
      <c r="H36" s="19">
        <f t="shared" si="2"/>
        <v>0.005393518518518516</v>
      </c>
      <c r="I36" s="19">
        <f>F36-INDEX($F$4:$F$85,MATCH(D36,$D$4:$D$85,0))</f>
        <v>0.003773148148148147</v>
      </c>
    </row>
    <row r="37" spans="1:9" s="11" customFormat="1" ht="15" customHeight="1">
      <c r="A37" s="24">
        <v>34</v>
      </c>
      <c r="B37" s="44" t="s">
        <v>119</v>
      </c>
      <c r="C37" s="44" t="s">
        <v>120</v>
      </c>
      <c r="D37" s="45" t="s">
        <v>121</v>
      </c>
      <c r="E37" s="44" t="s">
        <v>268</v>
      </c>
      <c r="F37" s="45" t="s">
        <v>122</v>
      </c>
      <c r="G37" s="24" t="str">
        <f t="shared" si="0"/>
        <v>4.54/km</v>
      </c>
      <c r="H37" s="26">
        <f t="shared" si="2"/>
        <v>0.005659722222222222</v>
      </c>
      <c r="I37" s="26">
        <f>F37-INDEX($F$4:$F$85,MATCH(D37,$D$4:$D$85,0))</f>
        <v>0</v>
      </c>
    </row>
    <row r="38" spans="1:9" s="11" customFormat="1" ht="15" customHeight="1">
      <c r="A38" s="16">
        <v>35</v>
      </c>
      <c r="B38" s="40" t="s">
        <v>123</v>
      </c>
      <c r="C38" s="40" t="s">
        <v>124</v>
      </c>
      <c r="D38" s="41" t="s">
        <v>125</v>
      </c>
      <c r="E38" s="40" t="s">
        <v>55</v>
      </c>
      <c r="F38" s="41" t="s">
        <v>126</v>
      </c>
      <c r="G38" s="16" t="str">
        <f t="shared" si="0"/>
        <v>4.56/km</v>
      </c>
      <c r="H38" s="19">
        <f t="shared" si="2"/>
        <v>0.005775462962962965</v>
      </c>
      <c r="I38" s="19">
        <f>F38-INDEX($F$4:$F$85,MATCH(D38,$D$4:$D$85,0))</f>
        <v>0</v>
      </c>
    </row>
    <row r="39" spans="1:9" s="11" customFormat="1" ht="15" customHeight="1">
      <c r="A39" s="16">
        <v>36</v>
      </c>
      <c r="B39" s="40" t="s">
        <v>127</v>
      </c>
      <c r="C39" s="40" t="s">
        <v>26</v>
      </c>
      <c r="D39" s="41" t="s">
        <v>16</v>
      </c>
      <c r="E39" s="40" t="s">
        <v>38</v>
      </c>
      <c r="F39" s="41" t="s">
        <v>128</v>
      </c>
      <c r="G39" s="16" t="str">
        <f t="shared" si="0"/>
        <v>4.57/km</v>
      </c>
      <c r="H39" s="19">
        <f t="shared" si="2"/>
        <v>0.005902777777777774</v>
      </c>
      <c r="I39" s="19">
        <f>F39-INDEX($F$4:$F$85,MATCH(D39,$D$4:$D$85,0))</f>
        <v>0.004282407407407405</v>
      </c>
    </row>
    <row r="40" spans="1:9" s="11" customFormat="1" ht="15" customHeight="1">
      <c r="A40" s="16">
        <v>37</v>
      </c>
      <c r="B40" s="40" t="s">
        <v>129</v>
      </c>
      <c r="C40" s="40" t="s">
        <v>19</v>
      </c>
      <c r="D40" s="41" t="s">
        <v>46</v>
      </c>
      <c r="E40" s="40" t="s">
        <v>38</v>
      </c>
      <c r="F40" s="41" t="s">
        <v>130</v>
      </c>
      <c r="G40" s="16" t="str">
        <f t="shared" si="0"/>
        <v>4.58/km</v>
      </c>
      <c r="H40" s="19">
        <f t="shared" si="2"/>
        <v>0.00599537037037037</v>
      </c>
      <c r="I40" s="19">
        <f>F40-INDEX($F$4:$F$85,MATCH(D40,$D$4:$D$85,0))</f>
        <v>0.003541666666666665</v>
      </c>
    </row>
    <row r="41" spans="1:9" s="11" customFormat="1" ht="15" customHeight="1">
      <c r="A41" s="16">
        <v>38</v>
      </c>
      <c r="B41" s="40" t="s">
        <v>131</v>
      </c>
      <c r="C41" s="40" t="s">
        <v>132</v>
      </c>
      <c r="D41" s="41" t="s">
        <v>51</v>
      </c>
      <c r="E41" s="40" t="s">
        <v>133</v>
      </c>
      <c r="F41" s="41" t="s">
        <v>134</v>
      </c>
      <c r="G41" s="16" t="str">
        <f t="shared" si="0"/>
        <v>4.59/km</v>
      </c>
      <c r="H41" s="19">
        <f t="shared" si="2"/>
        <v>0.00601851851851852</v>
      </c>
      <c r="I41" s="19">
        <f>F41-INDEX($F$4:$F$85,MATCH(D41,$D$4:$D$85,0))</f>
        <v>0.0034490740740740766</v>
      </c>
    </row>
    <row r="42" spans="1:9" s="11" customFormat="1" ht="15" customHeight="1">
      <c r="A42" s="16">
        <v>39</v>
      </c>
      <c r="B42" s="40" t="s">
        <v>135</v>
      </c>
      <c r="C42" s="40" t="s">
        <v>136</v>
      </c>
      <c r="D42" s="41" t="s">
        <v>121</v>
      </c>
      <c r="E42" s="40" t="s">
        <v>81</v>
      </c>
      <c r="F42" s="41" t="s">
        <v>137</v>
      </c>
      <c r="G42" s="16" t="str">
        <f t="shared" si="0"/>
        <v>4.60/km</v>
      </c>
      <c r="H42" s="19">
        <f t="shared" si="2"/>
        <v>0.006111111111111112</v>
      </c>
      <c r="I42" s="19">
        <f>F42-INDEX($F$4:$F$85,MATCH(D42,$D$4:$D$85,0))</f>
        <v>0.00045138888888889006</v>
      </c>
    </row>
    <row r="43" spans="1:9" s="11" customFormat="1" ht="15" customHeight="1">
      <c r="A43" s="16">
        <v>40</v>
      </c>
      <c r="B43" s="40" t="s">
        <v>138</v>
      </c>
      <c r="C43" s="40" t="s">
        <v>33</v>
      </c>
      <c r="D43" s="41" t="s">
        <v>11</v>
      </c>
      <c r="E43" s="40" t="s">
        <v>47</v>
      </c>
      <c r="F43" s="41" t="s">
        <v>139</v>
      </c>
      <c r="G43" s="16" t="str">
        <f t="shared" si="0"/>
        <v>5.01/km</v>
      </c>
      <c r="H43" s="19">
        <f t="shared" si="2"/>
        <v>0.006215277777777778</v>
      </c>
      <c r="I43" s="19">
        <f>F43-INDEX($F$4:$F$85,MATCH(D43,$D$4:$D$85,0))</f>
        <v>0.004687500000000001</v>
      </c>
    </row>
    <row r="44" spans="1:9" s="11" customFormat="1" ht="15" customHeight="1">
      <c r="A44" s="16">
        <v>41</v>
      </c>
      <c r="B44" s="40" t="s">
        <v>140</v>
      </c>
      <c r="C44" s="40" t="s">
        <v>141</v>
      </c>
      <c r="D44" s="41" t="s">
        <v>11</v>
      </c>
      <c r="E44" s="40" t="s">
        <v>3</v>
      </c>
      <c r="F44" s="41" t="s">
        <v>142</v>
      </c>
      <c r="G44" s="16" t="str">
        <f t="shared" si="0"/>
        <v>5.03/km</v>
      </c>
      <c r="H44" s="19">
        <f t="shared" si="2"/>
        <v>0.006365740740740741</v>
      </c>
      <c r="I44" s="19">
        <f>F44-INDEX($F$4:$F$85,MATCH(D44,$D$4:$D$85,0))</f>
        <v>0.004837962962962964</v>
      </c>
    </row>
    <row r="45" spans="1:9" s="11" customFormat="1" ht="15" customHeight="1">
      <c r="A45" s="16">
        <v>42</v>
      </c>
      <c r="B45" s="40" t="s">
        <v>143</v>
      </c>
      <c r="C45" s="40" t="s">
        <v>144</v>
      </c>
      <c r="D45" s="41" t="s">
        <v>145</v>
      </c>
      <c r="E45" s="40" t="s">
        <v>94</v>
      </c>
      <c r="F45" s="41" t="s">
        <v>146</v>
      </c>
      <c r="G45" s="16" t="str">
        <f t="shared" si="0"/>
        <v>5.06/km</v>
      </c>
      <c r="H45" s="19">
        <f t="shared" si="2"/>
        <v>0.006597222222222223</v>
      </c>
      <c r="I45" s="19">
        <f>F45-INDEX($F$4:$F$85,MATCH(D45,$D$4:$D$85,0))</f>
        <v>0</v>
      </c>
    </row>
    <row r="46" spans="1:9" s="11" customFormat="1" ht="15" customHeight="1">
      <c r="A46" s="16">
        <v>43</v>
      </c>
      <c r="B46" s="40" t="s">
        <v>147</v>
      </c>
      <c r="C46" s="40" t="s">
        <v>148</v>
      </c>
      <c r="D46" s="41" t="s">
        <v>46</v>
      </c>
      <c r="E46" s="40" t="s">
        <v>3</v>
      </c>
      <c r="F46" s="41" t="s">
        <v>149</v>
      </c>
      <c r="G46" s="16" t="str">
        <f t="shared" si="0"/>
        <v>5.06/km</v>
      </c>
      <c r="H46" s="19">
        <f t="shared" si="2"/>
        <v>0.006655092592592591</v>
      </c>
      <c r="I46" s="19">
        <f>F46-INDEX($F$4:$F$85,MATCH(D46,$D$4:$D$85,0))</f>
        <v>0.0042013888888888865</v>
      </c>
    </row>
    <row r="47" spans="1:9" s="11" customFormat="1" ht="15" customHeight="1">
      <c r="A47" s="16">
        <v>44</v>
      </c>
      <c r="B47" s="40" t="s">
        <v>150</v>
      </c>
      <c r="C47" s="40" t="s">
        <v>33</v>
      </c>
      <c r="D47" s="41" t="s">
        <v>16</v>
      </c>
      <c r="E47" s="40" t="s">
        <v>151</v>
      </c>
      <c r="F47" s="41" t="s">
        <v>152</v>
      </c>
      <c r="G47" s="16" t="str">
        <f t="shared" si="0"/>
        <v>5.10/km</v>
      </c>
      <c r="H47" s="19">
        <f t="shared" si="2"/>
        <v>0.006944444444444444</v>
      </c>
      <c r="I47" s="19">
        <f>F47-INDEX($F$4:$F$85,MATCH(D47,$D$4:$D$85,0))</f>
        <v>0.005324074074074075</v>
      </c>
    </row>
    <row r="48" spans="1:9" s="11" customFormat="1" ht="15" customHeight="1">
      <c r="A48" s="16">
        <v>45</v>
      </c>
      <c r="B48" s="40" t="s">
        <v>153</v>
      </c>
      <c r="C48" s="40" t="s">
        <v>154</v>
      </c>
      <c r="D48" s="41" t="s">
        <v>41</v>
      </c>
      <c r="E48" s="40" t="s">
        <v>55</v>
      </c>
      <c r="F48" s="41" t="s">
        <v>155</v>
      </c>
      <c r="G48" s="16" t="str">
        <f t="shared" si="0"/>
        <v>5.11/km</v>
      </c>
      <c r="H48" s="19">
        <f t="shared" si="2"/>
        <v>0.007025462962962959</v>
      </c>
      <c r="I48" s="19">
        <f>F48-INDEX($F$4:$F$85,MATCH(D48,$D$4:$D$85,0))</f>
        <v>0.004594907407407402</v>
      </c>
    </row>
    <row r="49" spans="1:9" s="11" customFormat="1" ht="15" customHeight="1">
      <c r="A49" s="16">
        <v>46</v>
      </c>
      <c r="B49" s="40" t="s">
        <v>156</v>
      </c>
      <c r="C49" s="40" t="s">
        <v>132</v>
      </c>
      <c r="D49" s="41" t="s">
        <v>2</v>
      </c>
      <c r="E49" s="40" t="s">
        <v>157</v>
      </c>
      <c r="F49" s="41" t="s">
        <v>158</v>
      </c>
      <c r="G49" s="16" t="str">
        <f t="shared" si="0"/>
        <v>5.12/km</v>
      </c>
      <c r="H49" s="19">
        <f t="shared" si="2"/>
        <v>0.0071180555555555546</v>
      </c>
      <c r="I49" s="19">
        <f>F49-INDEX($F$4:$F$85,MATCH(D49,$D$4:$D$85,0))</f>
        <v>0.0071180555555555546</v>
      </c>
    </row>
    <row r="50" spans="1:9" s="11" customFormat="1" ht="15" customHeight="1">
      <c r="A50" s="16">
        <v>47</v>
      </c>
      <c r="B50" s="40" t="s">
        <v>159</v>
      </c>
      <c r="C50" s="40" t="s">
        <v>160</v>
      </c>
      <c r="D50" s="41" t="s">
        <v>161</v>
      </c>
      <c r="E50" s="40" t="s">
        <v>133</v>
      </c>
      <c r="F50" s="41" t="s">
        <v>162</v>
      </c>
      <c r="G50" s="16" t="str">
        <f t="shared" si="0"/>
        <v>5.14/km</v>
      </c>
      <c r="H50" s="19">
        <f t="shared" si="2"/>
        <v>0.007233796296296297</v>
      </c>
      <c r="I50" s="19">
        <f>F50-INDEX($F$4:$F$85,MATCH(D50,$D$4:$D$85,0))</f>
        <v>0</v>
      </c>
    </row>
    <row r="51" spans="1:9" s="11" customFormat="1" ht="15" customHeight="1">
      <c r="A51" s="16">
        <v>48</v>
      </c>
      <c r="B51" s="40" t="s">
        <v>163</v>
      </c>
      <c r="C51" s="40" t="s">
        <v>164</v>
      </c>
      <c r="D51" s="41" t="s">
        <v>165</v>
      </c>
      <c r="E51" s="40" t="s">
        <v>3</v>
      </c>
      <c r="F51" s="41" t="s">
        <v>166</v>
      </c>
      <c r="G51" s="16" t="str">
        <f t="shared" si="0"/>
        <v>5.16/km</v>
      </c>
      <c r="H51" s="19">
        <f t="shared" si="2"/>
        <v>0.007453703703703702</v>
      </c>
      <c r="I51" s="19">
        <f>F51-INDEX($F$4:$F$85,MATCH(D51,$D$4:$D$85,0))</f>
        <v>0</v>
      </c>
    </row>
    <row r="52" spans="1:9" s="11" customFormat="1" ht="15" customHeight="1">
      <c r="A52" s="16">
        <v>49</v>
      </c>
      <c r="B52" s="40" t="s">
        <v>167</v>
      </c>
      <c r="C52" s="40" t="s">
        <v>168</v>
      </c>
      <c r="D52" s="41" t="s">
        <v>16</v>
      </c>
      <c r="E52" s="40" t="s">
        <v>3</v>
      </c>
      <c r="F52" s="41" t="s">
        <v>169</v>
      </c>
      <c r="G52" s="16" t="str">
        <f t="shared" si="0"/>
        <v>5.19/km</v>
      </c>
      <c r="H52" s="19">
        <f t="shared" si="2"/>
        <v>0.007685185185185184</v>
      </c>
      <c r="I52" s="19">
        <f>F52-INDEX($F$4:$F$85,MATCH(D52,$D$4:$D$85,0))</f>
        <v>0.0060648148148148145</v>
      </c>
    </row>
    <row r="53" spans="1:9" s="13" customFormat="1" ht="15" customHeight="1">
      <c r="A53" s="16">
        <v>50</v>
      </c>
      <c r="B53" s="40" t="s">
        <v>170</v>
      </c>
      <c r="C53" s="40" t="s">
        <v>171</v>
      </c>
      <c r="D53" s="41" t="s">
        <v>16</v>
      </c>
      <c r="E53" s="40" t="s">
        <v>172</v>
      </c>
      <c r="F53" s="41" t="s">
        <v>173</v>
      </c>
      <c r="G53" s="16" t="str">
        <f t="shared" si="0"/>
        <v>5.23/km</v>
      </c>
      <c r="H53" s="19">
        <f t="shared" si="2"/>
        <v>0.008009259259259261</v>
      </c>
      <c r="I53" s="19">
        <f>F53-INDEX($F$4:$F$85,MATCH(D53,$D$4:$D$85,0))</f>
        <v>0.006388888888888892</v>
      </c>
    </row>
    <row r="54" spans="1:9" s="11" customFormat="1" ht="15" customHeight="1">
      <c r="A54" s="16">
        <v>51</v>
      </c>
      <c r="B54" s="40" t="s">
        <v>174</v>
      </c>
      <c r="C54" s="40" t="s">
        <v>175</v>
      </c>
      <c r="D54" s="41" t="s">
        <v>165</v>
      </c>
      <c r="E54" s="40" t="s">
        <v>3</v>
      </c>
      <c r="F54" s="41" t="s">
        <v>176</v>
      </c>
      <c r="G54" s="16" t="str">
        <f t="shared" si="0"/>
        <v>5.24/km</v>
      </c>
      <c r="H54" s="19">
        <f t="shared" si="2"/>
        <v>0.008055555555555555</v>
      </c>
      <c r="I54" s="19">
        <f>F54-INDEX($F$4:$F$85,MATCH(D54,$D$4:$D$85,0))</f>
        <v>0.0006018518518518534</v>
      </c>
    </row>
    <row r="55" spans="1:9" s="11" customFormat="1" ht="15" customHeight="1">
      <c r="A55" s="16">
        <v>52</v>
      </c>
      <c r="B55" s="40" t="s">
        <v>5</v>
      </c>
      <c r="C55" s="40" t="s">
        <v>177</v>
      </c>
      <c r="D55" s="41" t="s">
        <v>178</v>
      </c>
      <c r="E55" s="40" t="s">
        <v>81</v>
      </c>
      <c r="F55" s="41" t="s">
        <v>179</v>
      </c>
      <c r="G55" s="16" t="str">
        <f t="shared" si="0"/>
        <v>5.25/km</v>
      </c>
      <c r="H55" s="19">
        <f t="shared" si="2"/>
        <v>0.008124999999999997</v>
      </c>
      <c r="I55" s="19">
        <f>F55-INDEX($F$4:$F$85,MATCH(D55,$D$4:$D$85,0))</f>
        <v>0</v>
      </c>
    </row>
    <row r="56" spans="1:9" s="11" customFormat="1" ht="15" customHeight="1">
      <c r="A56" s="16">
        <v>53</v>
      </c>
      <c r="B56" s="40" t="s">
        <v>180</v>
      </c>
      <c r="C56" s="40" t="s">
        <v>181</v>
      </c>
      <c r="D56" s="41" t="s">
        <v>145</v>
      </c>
      <c r="E56" s="40" t="s">
        <v>77</v>
      </c>
      <c r="F56" s="41" t="s">
        <v>182</v>
      </c>
      <c r="G56" s="16" t="str">
        <f t="shared" si="0"/>
        <v>5.25/km</v>
      </c>
      <c r="H56" s="19">
        <f t="shared" si="2"/>
        <v>0.008194444444444445</v>
      </c>
      <c r="I56" s="19">
        <f>F56-INDEX($F$4:$F$85,MATCH(D56,$D$4:$D$85,0))</f>
        <v>0.001597222222222222</v>
      </c>
    </row>
    <row r="57" spans="1:9" s="11" customFormat="1" ht="15" customHeight="1">
      <c r="A57" s="16">
        <v>54</v>
      </c>
      <c r="B57" s="40" t="s">
        <v>183</v>
      </c>
      <c r="C57" s="40" t="s">
        <v>84</v>
      </c>
      <c r="D57" s="41" t="s">
        <v>16</v>
      </c>
      <c r="E57" s="40" t="s">
        <v>151</v>
      </c>
      <c r="F57" s="41" t="s">
        <v>184</v>
      </c>
      <c r="G57" s="16" t="str">
        <f t="shared" si="0"/>
        <v>5.26/km</v>
      </c>
      <c r="H57" s="19">
        <f t="shared" si="2"/>
        <v>0.00824074074074074</v>
      </c>
      <c r="I57" s="19">
        <f>F57-INDEX($F$4:$F$85,MATCH(D57,$D$4:$D$85,0))</f>
        <v>0.00662037037037037</v>
      </c>
    </row>
    <row r="58" spans="1:9" s="11" customFormat="1" ht="15" customHeight="1">
      <c r="A58" s="16">
        <v>55</v>
      </c>
      <c r="B58" s="40" t="s">
        <v>185</v>
      </c>
      <c r="C58" s="40" t="s">
        <v>186</v>
      </c>
      <c r="D58" s="41" t="s">
        <v>46</v>
      </c>
      <c r="E58" s="40" t="s">
        <v>38</v>
      </c>
      <c r="F58" s="41" t="s">
        <v>187</v>
      </c>
      <c r="G58" s="16" t="str">
        <f t="shared" si="0"/>
        <v>5.27/km</v>
      </c>
      <c r="H58" s="19">
        <f t="shared" si="2"/>
        <v>0.008287037037037037</v>
      </c>
      <c r="I58" s="19">
        <f>F58-INDEX($F$4:$F$85,MATCH(D58,$D$4:$D$85,0))</f>
        <v>0.005833333333333333</v>
      </c>
    </row>
    <row r="59" spans="1:9" s="11" customFormat="1" ht="15" customHeight="1">
      <c r="A59" s="16">
        <v>56</v>
      </c>
      <c r="B59" s="40" t="s">
        <v>188</v>
      </c>
      <c r="C59" s="40" t="s">
        <v>189</v>
      </c>
      <c r="D59" s="41" t="s">
        <v>145</v>
      </c>
      <c r="E59" s="40" t="s">
        <v>190</v>
      </c>
      <c r="F59" s="41" t="s">
        <v>191</v>
      </c>
      <c r="G59" s="16" t="str">
        <f t="shared" si="0"/>
        <v>5.27/km</v>
      </c>
      <c r="H59" s="19">
        <f t="shared" si="2"/>
        <v>0.008321759259259261</v>
      </c>
      <c r="I59" s="19">
        <f>F59-INDEX($F$4:$F$85,MATCH(D59,$D$4:$D$85,0))</f>
        <v>0.0017245370370370383</v>
      </c>
    </row>
    <row r="60" spans="1:9" s="11" customFormat="1" ht="15" customHeight="1">
      <c r="A60" s="16">
        <v>57</v>
      </c>
      <c r="B60" s="40" t="s">
        <v>192</v>
      </c>
      <c r="C60" s="40" t="s">
        <v>193</v>
      </c>
      <c r="D60" s="41" t="s">
        <v>41</v>
      </c>
      <c r="E60" s="40" t="s">
        <v>194</v>
      </c>
      <c r="F60" s="41" t="s">
        <v>195</v>
      </c>
      <c r="G60" s="16" t="str">
        <f t="shared" si="0"/>
        <v>5.27/km</v>
      </c>
      <c r="H60" s="19">
        <f t="shared" si="2"/>
        <v>0.008333333333333331</v>
      </c>
      <c r="I60" s="19">
        <f>F60-INDEX($F$4:$F$85,MATCH(D60,$D$4:$D$85,0))</f>
        <v>0.005902777777777774</v>
      </c>
    </row>
    <row r="61" spans="1:9" s="11" customFormat="1" ht="15" customHeight="1">
      <c r="A61" s="16">
        <v>58</v>
      </c>
      <c r="B61" s="40" t="s">
        <v>196</v>
      </c>
      <c r="C61" s="40" t="s">
        <v>197</v>
      </c>
      <c r="D61" s="41" t="s">
        <v>198</v>
      </c>
      <c r="E61" s="40" t="s">
        <v>77</v>
      </c>
      <c r="F61" s="41" t="s">
        <v>199</v>
      </c>
      <c r="G61" s="16" t="str">
        <f t="shared" si="0"/>
        <v>5.28/km</v>
      </c>
      <c r="H61" s="19">
        <f t="shared" si="2"/>
        <v>0.008425925925925924</v>
      </c>
      <c r="I61" s="19">
        <f>F61-INDEX($F$4:$F$85,MATCH(D61,$D$4:$D$85,0))</f>
        <v>0</v>
      </c>
    </row>
    <row r="62" spans="1:9" s="11" customFormat="1" ht="15" customHeight="1">
      <c r="A62" s="16">
        <v>59</v>
      </c>
      <c r="B62" s="40" t="s">
        <v>200</v>
      </c>
      <c r="C62" s="40" t="s">
        <v>201</v>
      </c>
      <c r="D62" s="41" t="s">
        <v>41</v>
      </c>
      <c r="E62" s="40" t="s">
        <v>27</v>
      </c>
      <c r="F62" s="41" t="s">
        <v>202</v>
      </c>
      <c r="G62" s="16" t="str">
        <f t="shared" si="0"/>
        <v>5.29/km</v>
      </c>
      <c r="H62" s="19">
        <f t="shared" si="2"/>
        <v>0.008506944444444442</v>
      </c>
      <c r="I62" s="19">
        <f>F62-INDEX($F$4:$F$85,MATCH(D62,$D$4:$D$85,0))</f>
        <v>0.006076388888888885</v>
      </c>
    </row>
    <row r="63" spans="1:9" s="11" customFormat="1" ht="15" customHeight="1">
      <c r="A63" s="16">
        <v>60</v>
      </c>
      <c r="B63" s="40" t="s">
        <v>203</v>
      </c>
      <c r="C63" s="40" t="s">
        <v>22</v>
      </c>
      <c r="D63" s="41" t="s">
        <v>2</v>
      </c>
      <c r="E63" s="40" t="s">
        <v>157</v>
      </c>
      <c r="F63" s="41" t="s">
        <v>204</v>
      </c>
      <c r="G63" s="16" t="str">
        <f t="shared" si="0"/>
        <v>5.30/km</v>
      </c>
      <c r="H63" s="19">
        <f t="shared" si="2"/>
        <v>0.008564814814814817</v>
      </c>
      <c r="I63" s="19">
        <f>F63-INDEX($F$4:$F$85,MATCH(D63,$D$4:$D$85,0))</f>
        <v>0.008564814814814817</v>
      </c>
    </row>
    <row r="64" spans="1:9" s="11" customFormat="1" ht="15" customHeight="1">
      <c r="A64" s="16">
        <v>61</v>
      </c>
      <c r="B64" s="40" t="s">
        <v>205</v>
      </c>
      <c r="C64" s="40" t="s">
        <v>206</v>
      </c>
      <c r="D64" s="41" t="s">
        <v>207</v>
      </c>
      <c r="E64" s="40" t="s">
        <v>38</v>
      </c>
      <c r="F64" s="41" t="s">
        <v>208</v>
      </c>
      <c r="G64" s="16" t="str">
        <f t="shared" si="0"/>
        <v>5.31/km</v>
      </c>
      <c r="H64" s="19">
        <f t="shared" si="2"/>
        <v>0.008622685185185188</v>
      </c>
      <c r="I64" s="19">
        <f>F64-INDEX($F$4:$F$85,MATCH(D64,$D$4:$D$85,0))</f>
        <v>0</v>
      </c>
    </row>
    <row r="65" spans="1:9" s="11" customFormat="1" ht="15" customHeight="1">
      <c r="A65" s="16">
        <v>62</v>
      </c>
      <c r="B65" s="40" t="s">
        <v>170</v>
      </c>
      <c r="C65" s="40" t="s">
        <v>15</v>
      </c>
      <c r="D65" s="41" t="s">
        <v>145</v>
      </c>
      <c r="E65" s="40" t="s">
        <v>3</v>
      </c>
      <c r="F65" s="41" t="s">
        <v>209</v>
      </c>
      <c r="G65" s="16" t="str">
        <f t="shared" si="0"/>
        <v>5.31/km</v>
      </c>
      <c r="H65" s="19">
        <f t="shared" si="2"/>
        <v>0.008680555555555552</v>
      </c>
      <c r="I65" s="19">
        <f>F65-INDEX($F$4:$F$85,MATCH(D65,$D$4:$D$85,0))</f>
        <v>0.0020833333333333294</v>
      </c>
    </row>
    <row r="66" spans="1:9" s="11" customFormat="1" ht="15" customHeight="1">
      <c r="A66" s="16">
        <v>63</v>
      </c>
      <c r="B66" s="40" t="s">
        <v>210</v>
      </c>
      <c r="C66" s="40" t="s">
        <v>168</v>
      </c>
      <c r="D66" s="41" t="s">
        <v>41</v>
      </c>
      <c r="E66" s="40" t="s">
        <v>211</v>
      </c>
      <c r="F66" s="41" t="s">
        <v>212</v>
      </c>
      <c r="G66" s="16" t="str">
        <f t="shared" si="0"/>
        <v>5.33/km</v>
      </c>
      <c r="H66" s="19">
        <f t="shared" si="2"/>
        <v>0.008819444444444446</v>
      </c>
      <c r="I66" s="19">
        <f>F66-INDEX($F$4:$F$85,MATCH(D66,$D$4:$D$85,0))</f>
        <v>0.006388888888888888</v>
      </c>
    </row>
    <row r="67" spans="1:9" s="11" customFormat="1" ht="15" customHeight="1">
      <c r="A67" s="16">
        <v>64</v>
      </c>
      <c r="B67" s="40" t="s">
        <v>213</v>
      </c>
      <c r="C67" s="40" t="s">
        <v>214</v>
      </c>
      <c r="D67" s="41" t="s">
        <v>215</v>
      </c>
      <c r="E67" s="40" t="s">
        <v>77</v>
      </c>
      <c r="F67" s="41" t="s">
        <v>216</v>
      </c>
      <c r="G67" s="16" t="str">
        <f t="shared" si="0"/>
        <v>5.38/km</v>
      </c>
      <c r="H67" s="19">
        <f t="shared" si="2"/>
        <v>0.009201388888888887</v>
      </c>
      <c r="I67" s="19">
        <f>F67-INDEX($F$4:$F$85,MATCH(D67,$D$4:$D$85,0))</f>
        <v>0</v>
      </c>
    </row>
    <row r="68" spans="1:9" s="11" customFormat="1" ht="15" customHeight="1">
      <c r="A68" s="24">
        <v>65</v>
      </c>
      <c r="B68" s="44" t="s">
        <v>217</v>
      </c>
      <c r="C68" s="44" t="s">
        <v>1</v>
      </c>
      <c r="D68" s="45" t="s">
        <v>145</v>
      </c>
      <c r="E68" s="44" t="s">
        <v>268</v>
      </c>
      <c r="F68" s="45" t="s">
        <v>218</v>
      </c>
      <c r="G68" s="24" t="str">
        <f aca="true" t="shared" si="3" ref="G68:G85">TEXT(INT((HOUR(F68)*3600+MINUTE(F68)*60+SECOND(F68))/$I$2/60),"0")&amp;"."&amp;TEXT(MOD((HOUR(F68)*3600+MINUTE(F68)*60+SECOND(F68))/$I$2,60),"00")&amp;"/km"</f>
        <v>5.38/km</v>
      </c>
      <c r="H68" s="26">
        <f t="shared" si="2"/>
        <v>0.009247685185185189</v>
      </c>
      <c r="I68" s="26">
        <f>F68-INDEX($F$4:$F$85,MATCH(D68,$D$4:$D$85,0))</f>
        <v>0.0026504629629629656</v>
      </c>
    </row>
    <row r="69" spans="1:9" s="11" customFormat="1" ht="15" customHeight="1">
      <c r="A69" s="16">
        <v>66</v>
      </c>
      <c r="B69" s="40" t="s">
        <v>219</v>
      </c>
      <c r="C69" s="40" t="s">
        <v>220</v>
      </c>
      <c r="D69" s="41" t="s">
        <v>145</v>
      </c>
      <c r="E69" s="40" t="s">
        <v>221</v>
      </c>
      <c r="F69" s="41" t="s">
        <v>222</v>
      </c>
      <c r="G69" s="16" t="str">
        <f t="shared" si="3"/>
        <v>5.52/km</v>
      </c>
      <c r="H69" s="19">
        <f t="shared" si="2"/>
        <v>0.010324074074074072</v>
      </c>
      <c r="I69" s="19">
        <f>F69-INDEX($F$4:$F$85,MATCH(D69,$D$4:$D$85,0))</f>
        <v>0.0037268518518518493</v>
      </c>
    </row>
    <row r="70" spans="1:9" s="11" customFormat="1" ht="15" customHeight="1">
      <c r="A70" s="16">
        <v>67</v>
      </c>
      <c r="B70" s="40" t="s">
        <v>223</v>
      </c>
      <c r="C70" s="40" t="s">
        <v>224</v>
      </c>
      <c r="D70" s="41" t="s">
        <v>165</v>
      </c>
      <c r="E70" s="40" t="s">
        <v>3</v>
      </c>
      <c r="F70" s="41" t="s">
        <v>225</v>
      </c>
      <c r="G70" s="16" t="str">
        <f t="shared" si="3"/>
        <v>5.52/km</v>
      </c>
      <c r="H70" s="19">
        <f t="shared" si="2"/>
        <v>0.010370370370370374</v>
      </c>
      <c r="I70" s="19">
        <f>F70-INDEX($F$4:$F$85,MATCH(D70,$D$4:$D$85,0))</f>
        <v>0.0029166666666666716</v>
      </c>
    </row>
    <row r="71" spans="1:9" s="11" customFormat="1" ht="15" customHeight="1">
      <c r="A71" s="16">
        <v>68</v>
      </c>
      <c r="B71" s="40" t="s">
        <v>226</v>
      </c>
      <c r="C71" s="40" t="s">
        <v>227</v>
      </c>
      <c r="D71" s="41" t="s">
        <v>161</v>
      </c>
      <c r="E71" s="40" t="s">
        <v>38</v>
      </c>
      <c r="F71" s="41" t="s">
        <v>228</v>
      </c>
      <c r="G71" s="16" t="str">
        <f t="shared" si="3"/>
        <v>5.53/km</v>
      </c>
      <c r="H71" s="19">
        <f t="shared" si="2"/>
        <v>0.010439814814814818</v>
      </c>
      <c r="I71" s="19">
        <f>F71-INDEX($F$4:$F$85,MATCH(D71,$D$4:$D$85,0))</f>
        <v>0.0032060185185185212</v>
      </c>
    </row>
    <row r="72" spans="1:9" s="11" customFormat="1" ht="15" customHeight="1">
      <c r="A72" s="16">
        <v>69</v>
      </c>
      <c r="B72" s="40" t="s">
        <v>229</v>
      </c>
      <c r="C72" s="40" t="s">
        <v>230</v>
      </c>
      <c r="D72" s="41" t="s">
        <v>207</v>
      </c>
      <c r="E72" s="40" t="s">
        <v>77</v>
      </c>
      <c r="F72" s="41" t="s">
        <v>231</v>
      </c>
      <c r="G72" s="16" t="str">
        <f t="shared" si="3"/>
        <v>5.54/km</v>
      </c>
      <c r="H72" s="19">
        <f t="shared" si="2"/>
        <v>0.010509259259259256</v>
      </c>
      <c r="I72" s="19">
        <f>F72-INDEX($F$4:$F$85,MATCH(D72,$D$4:$D$85,0))</f>
        <v>0.0018865740740740683</v>
      </c>
    </row>
    <row r="73" spans="1:9" s="11" customFormat="1" ht="15" customHeight="1">
      <c r="A73" s="16">
        <v>70</v>
      </c>
      <c r="B73" s="40" t="s">
        <v>232</v>
      </c>
      <c r="C73" s="40" t="s">
        <v>233</v>
      </c>
      <c r="D73" s="41" t="s">
        <v>121</v>
      </c>
      <c r="E73" s="40" t="s">
        <v>77</v>
      </c>
      <c r="F73" s="41" t="s">
        <v>234</v>
      </c>
      <c r="G73" s="16" t="str">
        <f t="shared" si="3"/>
        <v>5.57/km</v>
      </c>
      <c r="H73" s="19">
        <f t="shared" si="2"/>
        <v>0.010740740740740742</v>
      </c>
      <c r="I73" s="19">
        <f>F73-INDEX($F$4:$F$85,MATCH(D73,$D$4:$D$85,0))</f>
        <v>0.005081018518518519</v>
      </c>
    </row>
    <row r="74" spans="1:9" s="11" customFormat="1" ht="15" customHeight="1">
      <c r="A74" s="16">
        <v>71</v>
      </c>
      <c r="B74" s="40" t="s">
        <v>235</v>
      </c>
      <c r="C74" s="40" t="s">
        <v>236</v>
      </c>
      <c r="D74" s="41" t="s">
        <v>145</v>
      </c>
      <c r="E74" s="40" t="s">
        <v>12</v>
      </c>
      <c r="F74" s="41" t="s">
        <v>237</v>
      </c>
      <c r="G74" s="16" t="str">
        <f t="shared" si="3"/>
        <v>6.09/km</v>
      </c>
      <c r="H74" s="19">
        <f t="shared" si="2"/>
        <v>0.011747685185185184</v>
      </c>
      <c r="I74" s="19">
        <f>F74-INDEX($F$4:$F$85,MATCH(D74,$D$4:$D$85,0))</f>
        <v>0.005150462962962961</v>
      </c>
    </row>
    <row r="75" spans="1:9" s="11" customFormat="1" ht="15" customHeight="1">
      <c r="A75" s="16">
        <v>72</v>
      </c>
      <c r="B75" s="40" t="s">
        <v>238</v>
      </c>
      <c r="C75" s="40" t="s">
        <v>239</v>
      </c>
      <c r="D75" s="41" t="s">
        <v>2</v>
      </c>
      <c r="E75" s="40" t="s">
        <v>3</v>
      </c>
      <c r="F75" s="41" t="s">
        <v>240</v>
      </c>
      <c r="G75" s="16" t="str">
        <f t="shared" si="3"/>
        <v>6.13/km</v>
      </c>
      <c r="H75" s="19">
        <f t="shared" si="2"/>
        <v>0.012037037037037037</v>
      </c>
      <c r="I75" s="19">
        <f>F75-INDEX($F$4:$F$85,MATCH(D75,$D$4:$D$85,0))</f>
        <v>0.012037037037037037</v>
      </c>
    </row>
    <row r="76" spans="1:9" s="11" customFormat="1" ht="15" customHeight="1">
      <c r="A76" s="16">
        <v>73</v>
      </c>
      <c r="B76" s="40" t="s">
        <v>241</v>
      </c>
      <c r="C76" s="40" t="s">
        <v>1</v>
      </c>
      <c r="D76" s="41" t="s">
        <v>145</v>
      </c>
      <c r="E76" s="40" t="s">
        <v>242</v>
      </c>
      <c r="F76" s="41" t="s">
        <v>243</v>
      </c>
      <c r="G76" s="16" t="str">
        <f t="shared" si="3"/>
        <v>6.25/km</v>
      </c>
      <c r="H76" s="19">
        <f t="shared" si="2"/>
        <v>0.013009259259259259</v>
      </c>
      <c r="I76" s="19">
        <f>F76-INDEX($F$4:$F$85,MATCH(D76,$D$4:$D$85,0))</f>
        <v>0.0064120370370370355</v>
      </c>
    </row>
    <row r="77" spans="1:9" s="11" customFormat="1" ht="15" customHeight="1">
      <c r="A77" s="16">
        <v>74</v>
      </c>
      <c r="B77" s="40" t="s">
        <v>244</v>
      </c>
      <c r="C77" s="40" t="s">
        <v>245</v>
      </c>
      <c r="D77" s="41" t="s">
        <v>215</v>
      </c>
      <c r="E77" s="40" t="s">
        <v>246</v>
      </c>
      <c r="F77" s="41" t="s">
        <v>247</v>
      </c>
      <c r="G77" s="16" t="str">
        <f t="shared" si="3"/>
        <v>6.27/km</v>
      </c>
      <c r="H77" s="19">
        <f t="shared" si="2"/>
        <v>0.013217592592592593</v>
      </c>
      <c r="I77" s="19">
        <f>F77-INDEX($F$4:$F$85,MATCH(D77,$D$4:$D$85,0))</f>
        <v>0.004016203703703706</v>
      </c>
    </row>
    <row r="78" spans="1:9" s="11" customFormat="1" ht="15" customHeight="1">
      <c r="A78" s="16">
        <v>75</v>
      </c>
      <c r="B78" s="40" t="s">
        <v>248</v>
      </c>
      <c r="C78" s="40" t="s">
        <v>233</v>
      </c>
      <c r="D78" s="41" t="s">
        <v>121</v>
      </c>
      <c r="E78" s="40" t="s">
        <v>38</v>
      </c>
      <c r="F78" s="41" t="s">
        <v>249</v>
      </c>
      <c r="G78" s="16" t="str">
        <f t="shared" si="3"/>
        <v>6.41/km</v>
      </c>
      <c r="H78" s="19">
        <f t="shared" si="2"/>
        <v>0.014351851851851852</v>
      </c>
      <c r="I78" s="19">
        <f>F78-INDEX($F$4:$F$85,MATCH(D78,$D$4:$D$85,0))</f>
        <v>0.00869212962962963</v>
      </c>
    </row>
    <row r="79" spans="1:9" s="11" customFormat="1" ht="15" customHeight="1">
      <c r="A79" s="16">
        <v>76</v>
      </c>
      <c r="B79" s="40" t="s">
        <v>250</v>
      </c>
      <c r="C79" s="40" t="s">
        <v>251</v>
      </c>
      <c r="D79" s="41" t="s">
        <v>121</v>
      </c>
      <c r="E79" s="40" t="s">
        <v>3</v>
      </c>
      <c r="F79" s="41" t="s">
        <v>252</v>
      </c>
      <c r="G79" s="16" t="str">
        <f t="shared" si="3"/>
        <v>6.42/km</v>
      </c>
      <c r="H79" s="19">
        <f t="shared" si="2"/>
        <v>0.014421296296296293</v>
      </c>
      <c r="I79" s="19">
        <f>F79-INDEX($F$4:$F$85,MATCH(D79,$D$4:$D$85,0))</f>
        <v>0.008761574074074071</v>
      </c>
    </row>
    <row r="80" spans="1:9" s="13" customFormat="1" ht="15" customHeight="1">
      <c r="A80" s="16">
        <v>77</v>
      </c>
      <c r="B80" s="40" t="s">
        <v>104</v>
      </c>
      <c r="C80" s="40" t="s">
        <v>253</v>
      </c>
      <c r="D80" s="41" t="s">
        <v>161</v>
      </c>
      <c r="E80" s="40" t="s">
        <v>88</v>
      </c>
      <c r="F80" s="41" t="s">
        <v>254</v>
      </c>
      <c r="G80" s="16" t="str">
        <f t="shared" si="3"/>
        <v>7.04/km</v>
      </c>
      <c r="H80" s="19">
        <f t="shared" si="2"/>
        <v>0.01614583333333333</v>
      </c>
      <c r="I80" s="19">
        <f>F80-INDEX($F$4:$F$85,MATCH(D80,$D$4:$D$85,0))</f>
        <v>0.008912037037037034</v>
      </c>
    </row>
    <row r="81" spans="1:9" s="11" customFormat="1" ht="15" customHeight="1">
      <c r="A81" s="16">
        <v>78</v>
      </c>
      <c r="B81" s="40" t="s">
        <v>255</v>
      </c>
      <c r="C81" s="40" t="s">
        <v>256</v>
      </c>
      <c r="D81" s="41" t="s">
        <v>178</v>
      </c>
      <c r="E81" s="40" t="s">
        <v>88</v>
      </c>
      <c r="F81" s="41" t="s">
        <v>254</v>
      </c>
      <c r="G81" s="16" t="str">
        <f t="shared" si="3"/>
        <v>7.04/km</v>
      </c>
      <c r="H81" s="19">
        <f t="shared" si="2"/>
        <v>0.01614583333333333</v>
      </c>
      <c r="I81" s="19">
        <f>F81-INDEX($F$4:$F$85,MATCH(D81,$D$4:$D$85,0))</f>
        <v>0.008020833333333335</v>
      </c>
    </row>
    <row r="82" spans="1:9" s="11" customFormat="1" ht="15" customHeight="1">
      <c r="A82" s="16">
        <v>79</v>
      </c>
      <c r="B82" s="40" t="s">
        <v>257</v>
      </c>
      <c r="C82" s="40" t="s">
        <v>258</v>
      </c>
      <c r="D82" s="41" t="s">
        <v>207</v>
      </c>
      <c r="E82" s="40" t="s">
        <v>38</v>
      </c>
      <c r="F82" s="41" t="s">
        <v>259</v>
      </c>
      <c r="G82" s="16" t="str">
        <f t="shared" si="3"/>
        <v>7.37/km</v>
      </c>
      <c r="H82" s="19">
        <f t="shared" si="2"/>
        <v>0.018854166666666665</v>
      </c>
      <c r="I82" s="19">
        <f>F82-INDEX($F$4:$F$85,MATCH(D82,$D$4:$D$85,0))</f>
        <v>0.010231481481481477</v>
      </c>
    </row>
    <row r="83" spans="1:9" s="11" customFormat="1" ht="15" customHeight="1">
      <c r="A83" s="16">
        <v>80</v>
      </c>
      <c r="B83" s="40" t="s">
        <v>260</v>
      </c>
      <c r="C83" s="40" t="s">
        <v>261</v>
      </c>
      <c r="D83" s="41" t="s">
        <v>207</v>
      </c>
      <c r="E83" s="40" t="s">
        <v>38</v>
      </c>
      <c r="F83" s="41" t="s">
        <v>262</v>
      </c>
      <c r="G83" s="16" t="str">
        <f t="shared" si="3"/>
        <v>7.38/km</v>
      </c>
      <c r="H83" s="19">
        <f t="shared" si="2"/>
        <v>0.018923611111111106</v>
      </c>
      <c r="I83" s="19">
        <f>F83-INDEX($F$4:$F$85,MATCH(D83,$D$4:$D$85,0))</f>
        <v>0.010300925925925918</v>
      </c>
    </row>
    <row r="84" spans="1:9" ht="15" customHeight="1">
      <c r="A84" s="24">
        <v>81</v>
      </c>
      <c r="B84" s="44" t="s">
        <v>263</v>
      </c>
      <c r="C84" s="44" t="s">
        <v>264</v>
      </c>
      <c r="D84" s="45" t="s">
        <v>41</v>
      </c>
      <c r="E84" s="44" t="s">
        <v>268</v>
      </c>
      <c r="F84" s="45" t="s">
        <v>265</v>
      </c>
      <c r="G84" s="24" t="str">
        <f t="shared" si="3"/>
        <v>7.43/km</v>
      </c>
      <c r="H84" s="26">
        <f t="shared" si="2"/>
        <v>0.019340277777777776</v>
      </c>
      <c r="I84" s="26">
        <f>F84-INDEX($F$4:$F$85,MATCH(D84,$D$4:$D$85,0))</f>
        <v>0.01690972222222222</v>
      </c>
    </row>
    <row r="85" spans="1:9" ht="15" customHeight="1">
      <c r="A85" s="17">
        <v>82</v>
      </c>
      <c r="B85" s="42" t="s">
        <v>266</v>
      </c>
      <c r="C85" s="42" t="s">
        <v>68</v>
      </c>
      <c r="D85" s="43" t="s">
        <v>165</v>
      </c>
      <c r="E85" s="42" t="s">
        <v>52</v>
      </c>
      <c r="F85" s="43" t="s">
        <v>267</v>
      </c>
      <c r="G85" s="17" t="str">
        <f t="shared" si="3"/>
        <v>8.22/km</v>
      </c>
      <c r="H85" s="20">
        <f t="shared" si="2"/>
        <v>0.022476851851851852</v>
      </c>
      <c r="I85" s="20">
        <f>F85-INDEX($F$4:$F$85,MATCH(D85,$D$4:$D$85,0))</f>
        <v>0.01502314814814815</v>
      </c>
    </row>
  </sheetData>
  <autoFilter ref="A3:I8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Giro Medioevale Morrese 6ª edizione</v>
      </c>
      <c r="B1" s="30"/>
      <c r="C1" s="31"/>
    </row>
    <row r="2" spans="1:3" ht="33" customHeight="1">
      <c r="A2" s="32" t="str">
        <f>Individuale!A2&amp;" km. "&amp;Individuale!I2</f>
        <v>Morro Reatino (RI) Italia - Sabato 06/08/2011 km. 7</v>
      </c>
      <c r="B2" s="33"/>
      <c r="C2" s="34"/>
    </row>
    <row r="3" spans="1:3" ht="24.75" customHeight="1">
      <c r="A3" s="14" t="s">
        <v>272</v>
      </c>
      <c r="B3" s="9" t="s">
        <v>276</v>
      </c>
      <c r="C3" s="9" t="s">
        <v>281</v>
      </c>
    </row>
    <row r="4" spans="1:3" ht="15" customHeight="1">
      <c r="A4" s="15">
        <v>1</v>
      </c>
      <c r="B4" s="21" t="s">
        <v>38</v>
      </c>
      <c r="C4" s="35">
        <v>12</v>
      </c>
    </row>
    <row r="5" spans="1:3" ht="15" customHeight="1">
      <c r="A5" s="16">
        <v>2</v>
      </c>
      <c r="B5" s="22" t="s">
        <v>3</v>
      </c>
      <c r="C5" s="36">
        <v>12</v>
      </c>
    </row>
    <row r="6" spans="1:3" ht="15" customHeight="1">
      <c r="A6" s="16">
        <v>3</v>
      </c>
      <c r="B6" s="22" t="s">
        <v>77</v>
      </c>
      <c r="C6" s="36">
        <v>6</v>
      </c>
    </row>
    <row r="7" spans="1:3" ht="15" customHeight="1">
      <c r="A7" s="16">
        <v>4</v>
      </c>
      <c r="B7" s="22" t="s">
        <v>88</v>
      </c>
      <c r="C7" s="36">
        <v>4</v>
      </c>
    </row>
    <row r="8" spans="1:3" ht="15" customHeight="1">
      <c r="A8" s="16">
        <v>5</v>
      </c>
      <c r="B8" s="22" t="s">
        <v>47</v>
      </c>
      <c r="C8" s="36">
        <v>4</v>
      </c>
    </row>
    <row r="9" spans="1:3" ht="15" customHeight="1">
      <c r="A9" s="24">
        <v>6</v>
      </c>
      <c r="B9" s="25" t="s">
        <v>268</v>
      </c>
      <c r="C9" s="46">
        <v>3</v>
      </c>
    </row>
    <row r="10" spans="1:3" ht="15" customHeight="1">
      <c r="A10" s="16">
        <v>7</v>
      </c>
      <c r="B10" s="22" t="s">
        <v>55</v>
      </c>
      <c r="C10" s="36">
        <v>3</v>
      </c>
    </row>
    <row r="11" spans="1:3" ht="15" customHeight="1">
      <c r="A11" s="16">
        <v>8</v>
      </c>
      <c r="B11" s="22" t="s">
        <v>94</v>
      </c>
      <c r="C11" s="36">
        <v>3</v>
      </c>
    </row>
    <row r="12" spans="1:3" ht="15" customHeight="1">
      <c r="A12" s="16">
        <v>9</v>
      </c>
      <c r="B12" s="22" t="s">
        <v>27</v>
      </c>
      <c r="C12" s="36">
        <v>3</v>
      </c>
    </row>
    <row r="13" spans="1:3" ht="15" customHeight="1">
      <c r="A13" s="16">
        <v>10</v>
      </c>
      <c r="B13" s="22" t="s">
        <v>81</v>
      </c>
      <c r="C13" s="36">
        <v>3</v>
      </c>
    </row>
    <row r="14" spans="1:3" ht="15" customHeight="1">
      <c r="A14" s="16">
        <v>11</v>
      </c>
      <c r="B14" s="22" t="s">
        <v>12</v>
      </c>
      <c r="C14" s="36">
        <v>2</v>
      </c>
    </row>
    <row r="15" spans="1:3" ht="15" customHeight="1">
      <c r="A15" s="16">
        <v>12</v>
      </c>
      <c r="B15" s="22" t="s">
        <v>73</v>
      </c>
      <c r="C15" s="36">
        <v>2</v>
      </c>
    </row>
    <row r="16" spans="1:3" ht="15" customHeight="1">
      <c r="A16" s="16">
        <v>13</v>
      </c>
      <c r="B16" s="22" t="s">
        <v>133</v>
      </c>
      <c r="C16" s="36">
        <v>2</v>
      </c>
    </row>
    <row r="17" spans="1:3" ht="15" customHeight="1">
      <c r="A17" s="16">
        <v>14</v>
      </c>
      <c r="B17" s="22" t="s">
        <v>157</v>
      </c>
      <c r="C17" s="36">
        <v>2</v>
      </c>
    </row>
    <row r="18" spans="1:3" ht="15" customHeight="1">
      <c r="A18" s="16">
        <v>15</v>
      </c>
      <c r="B18" s="22" t="s">
        <v>151</v>
      </c>
      <c r="C18" s="36">
        <v>2</v>
      </c>
    </row>
    <row r="19" spans="1:3" ht="15" customHeight="1">
      <c r="A19" s="16">
        <v>16</v>
      </c>
      <c r="B19" s="22" t="s">
        <v>52</v>
      </c>
      <c r="C19" s="36">
        <v>2</v>
      </c>
    </row>
    <row r="20" spans="1:3" ht="15" customHeight="1">
      <c r="A20" s="16">
        <v>17</v>
      </c>
      <c r="B20" s="22" t="s">
        <v>23</v>
      </c>
      <c r="C20" s="36">
        <v>2</v>
      </c>
    </row>
    <row r="21" spans="1:3" ht="15" customHeight="1">
      <c r="A21" s="16">
        <v>18</v>
      </c>
      <c r="B21" s="22" t="s">
        <v>62</v>
      </c>
      <c r="C21" s="36">
        <v>1</v>
      </c>
    </row>
    <row r="22" spans="1:3" ht="15" customHeight="1">
      <c r="A22" s="16">
        <v>19</v>
      </c>
      <c r="B22" s="22" t="s">
        <v>42</v>
      </c>
      <c r="C22" s="36">
        <v>1</v>
      </c>
    </row>
    <row r="23" spans="1:3" ht="15" customHeight="1">
      <c r="A23" s="16">
        <v>20</v>
      </c>
      <c r="B23" s="22" t="s">
        <v>102</v>
      </c>
      <c r="C23" s="36">
        <v>1</v>
      </c>
    </row>
    <row r="24" spans="1:3" ht="15" customHeight="1">
      <c r="A24" s="16">
        <v>21</v>
      </c>
      <c r="B24" s="22" t="s">
        <v>190</v>
      </c>
      <c r="C24" s="36">
        <v>1</v>
      </c>
    </row>
    <row r="25" spans="1:3" ht="15" customHeight="1">
      <c r="A25" s="16">
        <v>22</v>
      </c>
      <c r="B25" s="22" t="s">
        <v>7</v>
      </c>
      <c r="C25" s="36">
        <v>1</v>
      </c>
    </row>
    <row r="26" spans="1:3" ht="15" customHeight="1">
      <c r="A26" s="16">
        <v>23</v>
      </c>
      <c r="B26" s="22" t="s">
        <v>246</v>
      </c>
      <c r="C26" s="36">
        <v>1</v>
      </c>
    </row>
    <row r="27" spans="1:3" ht="15" customHeight="1">
      <c r="A27" s="16">
        <v>24</v>
      </c>
      <c r="B27" s="22" t="s">
        <v>34</v>
      </c>
      <c r="C27" s="36">
        <v>1</v>
      </c>
    </row>
    <row r="28" spans="1:3" ht="15" customHeight="1">
      <c r="A28" s="16">
        <v>25</v>
      </c>
      <c r="B28" s="22" t="s">
        <v>69</v>
      </c>
      <c r="C28" s="36">
        <v>1</v>
      </c>
    </row>
    <row r="29" spans="1:3" ht="15" customHeight="1">
      <c r="A29" s="16">
        <v>26</v>
      </c>
      <c r="B29" s="22" t="s">
        <v>98</v>
      </c>
      <c r="C29" s="36">
        <v>1</v>
      </c>
    </row>
    <row r="30" spans="1:3" ht="15" customHeight="1">
      <c r="A30" s="16">
        <v>27</v>
      </c>
      <c r="B30" s="22" t="s">
        <v>211</v>
      </c>
      <c r="C30" s="36">
        <v>1</v>
      </c>
    </row>
    <row r="31" spans="1:3" ht="15" customHeight="1">
      <c r="A31" s="16">
        <v>28</v>
      </c>
      <c r="B31" s="22" t="s">
        <v>194</v>
      </c>
      <c r="C31" s="36">
        <v>1</v>
      </c>
    </row>
    <row r="32" spans="1:3" ht="15" customHeight="1">
      <c r="A32" s="16">
        <v>29</v>
      </c>
      <c r="B32" s="22" t="s">
        <v>172</v>
      </c>
      <c r="C32" s="36">
        <v>1</v>
      </c>
    </row>
    <row r="33" spans="1:3" ht="15" customHeight="1">
      <c r="A33" s="16">
        <v>30</v>
      </c>
      <c r="B33" s="22" t="s">
        <v>242</v>
      </c>
      <c r="C33" s="36">
        <v>1</v>
      </c>
    </row>
    <row r="34" spans="1:3" ht="15" customHeight="1">
      <c r="A34" s="16">
        <v>31</v>
      </c>
      <c r="B34" s="22" t="s">
        <v>117</v>
      </c>
      <c r="C34" s="36">
        <v>1</v>
      </c>
    </row>
    <row r="35" spans="1:3" ht="15" customHeight="1">
      <c r="A35" s="17">
        <v>32</v>
      </c>
      <c r="B35" s="23" t="s">
        <v>221</v>
      </c>
      <c r="C35" s="37">
        <v>1</v>
      </c>
    </row>
    <row r="36" ht="12.75">
      <c r="C36" s="2">
        <f>SUM(C4:C35)</f>
        <v>82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2011-08-16T12:46:12Z</dcterms:modified>
  <cp:category/>
  <cp:version/>
  <cp:contentType/>
  <cp:contentStatus/>
</cp:coreProperties>
</file>