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<sst xmlns="http://schemas.openxmlformats.org/spreadsheetml/2006/main" count="532" uniqueCount="312">
  <si>
    <t>D'ALESSANDRO</t>
  </si>
  <si>
    <t>RUNNERS CLUB ANAGNI</t>
  </si>
  <si>
    <t>AGOSTINO</t>
  </si>
  <si>
    <t>VALERIANO</t>
  </si>
  <si>
    <t>GEREMIA</t>
  </si>
  <si>
    <t>ROCCO</t>
  </si>
  <si>
    <t>PIERINO</t>
  </si>
  <si>
    <t>AURELIO</t>
  </si>
  <si>
    <t>PRIMO</t>
  </si>
  <si>
    <t>FAUSTINO</t>
  </si>
  <si>
    <t>KATIA</t>
  </si>
  <si>
    <t>MURA</t>
  </si>
  <si>
    <t>BRUNI</t>
  </si>
  <si>
    <t>PATRIZI</t>
  </si>
  <si>
    <t>LAMIRI</t>
  </si>
  <si>
    <t>MOHAMMED</t>
  </si>
  <si>
    <t>ASD ECOMARATONA DEI MARSI</t>
  </si>
  <si>
    <t>0.27.35</t>
  </si>
  <si>
    <t>P/M</t>
  </si>
  <si>
    <t>CUS URBINO</t>
  </si>
  <si>
    <t>0.28.44</t>
  </si>
  <si>
    <t>BRANCATO</t>
  </si>
  <si>
    <t>ASD ATLETICA SABAUDIA UISP</t>
  </si>
  <si>
    <t>0.28.48</t>
  </si>
  <si>
    <t>PIACENTINI</t>
  </si>
  <si>
    <t>UMBERTINO</t>
  </si>
  <si>
    <t>0.29.24</t>
  </si>
  <si>
    <t>POL. ATLETICA CEPRANO</t>
  </si>
  <si>
    <t>0.29.27</t>
  </si>
  <si>
    <t>TERSIGNI</t>
  </si>
  <si>
    <t>S.S. LAZIO ATL.</t>
  </si>
  <si>
    <t>0.30.28</t>
  </si>
  <si>
    <t>MARTELLUZZI</t>
  </si>
  <si>
    <t>0.30.29</t>
  </si>
  <si>
    <t>BERNARDELLI</t>
  </si>
  <si>
    <t>A.S.D. POL. CIOCIARA A.FAVA</t>
  </si>
  <si>
    <t>0.30.35</t>
  </si>
  <si>
    <t>DELEDDA</t>
  </si>
  <si>
    <t>0.30.59</t>
  </si>
  <si>
    <t>D'AREZZO</t>
  </si>
  <si>
    <t>J/M</t>
  </si>
  <si>
    <t>A.S.D. INTESATLETICA</t>
  </si>
  <si>
    <t>0.31.01</t>
  </si>
  <si>
    <t>DI CICCO</t>
  </si>
  <si>
    <t>S/M</t>
  </si>
  <si>
    <t>0.31.03</t>
  </si>
  <si>
    <t>0.31.36</t>
  </si>
  <si>
    <t>ATL. TRAINING</t>
  </si>
  <si>
    <t>0.32.07</t>
  </si>
  <si>
    <t>VALENTE</t>
  </si>
  <si>
    <t>ATL. AMATORI FIAT CASSINO</t>
  </si>
  <si>
    <t>0.32.17</t>
  </si>
  <si>
    <t>ASD SORA RUNNERS CLUB</t>
  </si>
  <si>
    <t>0.32.40</t>
  </si>
  <si>
    <t>PITTIGLIO</t>
  </si>
  <si>
    <t>SEBASTIEN</t>
  </si>
  <si>
    <t>0.33.02</t>
  </si>
  <si>
    <t>APROCIS RUNNERS TEAM</t>
  </si>
  <si>
    <t>0.33.10</t>
  </si>
  <si>
    <t>PIRANDELLO</t>
  </si>
  <si>
    <t>0.33.26</t>
  </si>
  <si>
    <t>0.33.41</t>
  </si>
  <si>
    <t>IZZI</t>
  </si>
  <si>
    <t>0.34.07</t>
  </si>
  <si>
    <t>0.34.15</t>
  </si>
  <si>
    <t>CAPPITELLI</t>
  </si>
  <si>
    <t>PODISTICA DEI FIORI</t>
  </si>
  <si>
    <t>0.34.21</t>
  </si>
  <si>
    <t>DE FILIPPI</t>
  </si>
  <si>
    <t>0.34.23</t>
  </si>
  <si>
    <t>0.34.35</t>
  </si>
  <si>
    <t>MIACCI</t>
  </si>
  <si>
    <t>S/F</t>
  </si>
  <si>
    <t>0.34.36</t>
  </si>
  <si>
    <t>TOMEI</t>
  </si>
  <si>
    <t>0.34.49</t>
  </si>
  <si>
    <t>0.34.58</t>
  </si>
  <si>
    <t>PALLAGROSI</t>
  </si>
  <si>
    <t>ALIGHIERO</t>
  </si>
  <si>
    <t>0.35.02</t>
  </si>
  <si>
    <t>PISEGNA</t>
  </si>
  <si>
    <t>0.35.16</t>
  </si>
  <si>
    <t>BOCCHINO</t>
  </si>
  <si>
    <t>0.35.36</t>
  </si>
  <si>
    <t>0.35.39</t>
  </si>
  <si>
    <t>0.35.42</t>
  </si>
  <si>
    <t>CIOTOLI</t>
  </si>
  <si>
    <t>0.35.49</t>
  </si>
  <si>
    <t>BONGIORNO</t>
  </si>
  <si>
    <t>TARANTO SPORTIVA</t>
  </si>
  <si>
    <t>0.36.00</t>
  </si>
  <si>
    <t>MIGLIORE</t>
  </si>
  <si>
    <t>0.36.12</t>
  </si>
  <si>
    <t>ZACCARDELLI</t>
  </si>
  <si>
    <t>0.36.15</t>
  </si>
  <si>
    <t>BIFERA</t>
  </si>
  <si>
    <t>0.36.18</t>
  </si>
  <si>
    <t>CASCHERA</t>
  </si>
  <si>
    <t>0.36.30</t>
  </si>
  <si>
    <t>0.36.34</t>
  </si>
  <si>
    <t>0.36.45</t>
  </si>
  <si>
    <t>FONTANA</t>
  </si>
  <si>
    <t>A/I</t>
  </si>
  <si>
    <t>0.36.57</t>
  </si>
  <si>
    <t>BIANCHI</t>
  </si>
  <si>
    <t>ASD PLUS ULTRA TRASACCO</t>
  </si>
  <si>
    <t>0.37.07</t>
  </si>
  <si>
    <t>FUSCO</t>
  </si>
  <si>
    <t>0.37.13</t>
  </si>
  <si>
    <t>BUFOLI</t>
  </si>
  <si>
    <t>POD. AMATORI MOROLO</t>
  </si>
  <si>
    <t>0.37.17</t>
  </si>
  <si>
    <t>ASD ATINA TRAIL RUNNING</t>
  </si>
  <si>
    <t>0.37.24</t>
  </si>
  <si>
    <t>CANALE</t>
  </si>
  <si>
    <t>AF</t>
  </si>
  <si>
    <t>0.37.45</t>
  </si>
  <si>
    <t>IMPERIOLI</t>
  </si>
  <si>
    <t>0.37.49</t>
  </si>
  <si>
    <t>LUNNINI</t>
  </si>
  <si>
    <t>0.37.54</t>
  </si>
  <si>
    <t>ALONZI</t>
  </si>
  <si>
    <t>ASD ATLETICA ARCE</t>
  </si>
  <si>
    <t>0.38.02</t>
  </si>
  <si>
    <t>0.38.05</t>
  </si>
  <si>
    <t>PIGLIACELLI</t>
  </si>
  <si>
    <t>ILAN</t>
  </si>
  <si>
    <t>ASD TORRICE RUNNERS</t>
  </si>
  <si>
    <t>0.38.11</t>
  </si>
  <si>
    <t>POMPONIO</t>
  </si>
  <si>
    <t>0.38.19</t>
  </si>
  <si>
    <t>TORTOLANO</t>
  </si>
  <si>
    <t>0.38.24</t>
  </si>
  <si>
    <t>CARAMANICA</t>
  </si>
  <si>
    <t>A.S.C. FROSINONE</t>
  </si>
  <si>
    <t>0.38.44</t>
  </si>
  <si>
    <t>0.38.50</t>
  </si>
  <si>
    <t>FRIONI</t>
  </si>
  <si>
    <t>0.38.57</t>
  </si>
  <si>
    <t>ROMEO</t>
  </si>
  <si>
    <t>0.39.06</t>
  </si>
  <si>
    <t>0.39.09</t>
  </si>
  <si>
    <t>0.39.24</t>
  </si>
  <si>
    <t>0.39.31</t>
  </si>
  <si>
    <t>CAMPIONI</t>
  </si>
  <si>
    <t>ANTONGIULIO</t>
  </si>
  <si>
    <t>0.39.34</t>
  </si>
  <si>
    <t>CALDARONI</t>
  </si>
  <si>
    <t>0.39.35</t>
  </si>
  <si>
    <t>BONAVENIA</t>
  </si>
  <si>
    <t>0.39.36</t>
  </si>
  <si>
    <t>0.39.42</t>
  </si>
  <si>
    <t>0.40.44</t>
  </si>
  <si>
    <t>PALAZZOLO</t>
  </si>
  <si>
    <t>ANNA RITA</t>
  </si>
  <si>
    <t>0.40.58</t>
  </si>
  <si>
    <t>0.41.25</t>
  </si>
  <si>
    <t>0.41.26</t>
  </si>
  <si>
    <t>CATRACCHIA</t>
  </si>
  <si>
    <t>0.41.27</t>
  </si>
  <si>
    <t>SAVONA</t>
  </si>
  <si>
    <t>0.41.28</t>
  </si>
  <si>
    <t>MORICONI</t>
  </si>
  <si>
    <t>0.41.44</t>
  </si>
  <si>
    <t>CAMPAGNOLI</t>
  </si>
  <si>
    <t>SILVESTRO</t>
  </si>
  <si>
    <t>0.41.54</t>
  </si>
  <si>
    <t>MALANDRUCCO</t>
  </si>
  <si>
    <t>0.42.03</t>
  </si>
  <si>
    <t>FLORENZANI</t>
  </si>
  <si>
    <t>0.42.30</t>
  </si>
  <si>
    <t>0.42.45</t>
  </si>
  <si>
    <t>0.43.04</t>
  </si>
  <si>
    <t>DE PERSIS</t>
  </si>
  <si>
    <t>0.43.05</t>
  </si>
  <si>
    <t>DI MAURO</t>
  </si>
  <si>
    <t>0.43.20</t>
  </si>
  <si>
    <t>PERSICHILLI</t>
  </si>
  <si>
    <t>0.43.27</t>
  </si>
  <si>
    <t>LEONELLO</t>
  </si>
  <si>
    <t>0.43.29</t>
  </si>
  <si>
    <t>CAMERACANNA</t>
  </si>
  <si>
    <t>0.43.48</t>
  </si>
  <si>
    <t>0.43.49</t>
  </si>
  <si>
    <t>LUCCHI</t>
  </si>
  <si>
    <t>POD. ORO FANTASY</t>
  </si>
  <si>
    <t>0.44.19</t>
  </si>
  <si>
    <t>0.44.36</t>
  </si>
  <si>
    <t>0.45.25</t>
  </si>
  <si>
    <t>POLSINELLI</t>
  </si>
  <si>
    <t>ANNA FELICITA</t>
  </si>
  <si>
    <t>0.45.30</t>
  </si>
  <si>
    <t>0.47.24</t>
  </si>
  <si>
    <t>LOMBARDOZZI</t>
  </si>
  <si>
    <t>NADIA</t>
  </si>
  <si>
    <t>0.47.25</t>
  </si>
  <si>
    <t>0.50.05</t>
  </si>
  <si>
    <t>PERRONE</t>
  </si>
  <si>
    <t>0.50.15</t>
  </si>
  <si>
    <t>PIROLLO</t>
  </si>
  <si>
    <t>0.52.59</t>
  </si>
  <si>
    <t>MANNA</t>
  </si>
  <si>
    <t>0.55.17</t>
  </si>
  <si>
    <t>CITTI</t>
  </si>
  <si>
    <t>CANDIDO</t>
  </si>
  <si>
    <t>0.55.31</t>
  </si>
  <si>
    <t>PERSICO</t>
  </si>
  <si>
    <t>A.S.D. ATLETICA FROSINONE</t>
  </si>
  <si>
    <t>0.56.25</t>
  </si>
  <si>
    <t>Giro della Sabina</t>
  </si>
  <si>
    <t>40ª edizione</t>
  </si>
  <si>
    <t>Atina (FR) Italia - Domenica 17/11/2013</t>
  </si>
  <si>
    <t>CAVALLARO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</si>
  <si>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</si>
  <si>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</si>
  <si>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</si>
  <si>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</si>
  <si>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</si>
  <si>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</si>
  <si>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</si>
  <si>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</si>
  <si>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</si>
  <si>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</si>
  <si>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</si>
  <si>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</si>
  <si>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</si>
  <si>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</si>
  <si>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</si>
  <si>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ALESSANDRO</t>
  </si>
  <si>
    <t>MARCO</t>
  </si>
  <si>
    <t>CLAUDIO</t>
  </si>
  <si>
    <t>ANGELO</t>
  </si>
  <si>
    <t>FRANCESCO</t>
  </si>
  <si>
    <t>MAURO</t>
  </si>
  <si>
    <t>ROBERTO</t>
  </si>
  <si>
    <t>FRANCO</t>
  </si>
  <si>
    <t>MASSIMO</t>
  </si>
  <si>
    <t>MAURIZIO</t>
  </si>
  <si>
    <t>DANIELE</t>
  </si>
  <si>
    <t>PAOLO</t>
  </si>
  <si>
    <t>LUIGI</t>
  </si>
  <si>
    <t>GIOVANNI</t>
  </si>
  <si>
    <t>ANTONIO</t>
  </si>
  <si>
    <t>ENRICO</t>
  </si>
  <si>
    <t>CARMINE</t>
  </si>
  <si>
    <t>GIORGIO</t>
  </si>
  <si>
    <t>VINCENZO</t>
  </si>
  <si>
    <t>SERGIO</t>
  </si>
  <si>
    <t>PIETRO</t>
  </si>
  <si>
    <t>PATRIZIA</t>
  </si>
  <si>
    <t>ROMANO</t>
  </si>
  <si>
    <t>MM35</t>
  </si>
  <si>
    <t>MM40</t>
  </si>
  <si>
    <t>MM50</t>
  </si>
  <si>
    <t>MM55</t>
  </si>
  <si>
    <t>MM45</t>
  </si>
  <si>
    <t>MM60</t>
  </si>
  <si>
    <t>GIANLUCA</t>
  </si>
  <si>
    <t>LOMBARDI</t>
  </si>
  <si>
    <t>ITALO</t>
  </si>
  <si>
    <t>VENTURA</t>
  </si>
  <si>
    <t>MF35</t>
  </si>
  <si>
    <t>MM65</t>
  </si>
  <si>
    <t>MF40</t>
  </si>
  <si>
    <t>CLAUDIA</t>
  </si>
  <si>
    <t>TIZIANA</t>
  </si>
  <si>
    <t>MF45</t>
  </si>
  <si>
    <t>MF50</t>
  </si>
  <si>
    <t>ANNA MARIA</t>
  </si>
  <si>
    <t>ARMANDO</t>
  </si>
  <si>
    <t>MM70</t>
  </si>
  <si>
    <t>DE SANTIS</t>
  </si>
  <si>
    <t>SANTORO</t>
  </si>
  <si>
    <t>FELICE</t>
  </si>
  <si>
    <t>RICCARDI</t>
  </si>
  <si>
    <t>DIEGO</t>
  </si>
  <si>
    <t>DARIO</t>
  </si>
  <si>
    <t>SIMONE</t>
  </si>
  <si>
    <t>GIORDANO</t>
  </si>
  <si>
    <t>MARTINI</t>
  </si>
  <si>
    <t>DAMIANO</t>
  </si>
  <si>
    <t>COLLEFERRO ATLETICA</t>
  </si>
  <si>
    <t>GIANCARLO</t>
  </si>
  <si>
    <t>GIAMPIERO</t>
  </si>
  <si>
    <t>RENATO</t>
  </si>
  <si>
    <t>GERMANI</t>
  </si>
  <si>
    <t>D'ANGELO</t>
  </si>
  <si>
    <t>DANILO</t>
  </si>
  <si>
    <t>ATTILIO</t>
  </si>
  <si>
    <t>EMILIO</t>
  </si>
  <si>
    <t>CELLETTI</t>
  </si>
  <si>
    <t>GABRIELLA</t>
  </si>
  <si>
    <t>VENDITTI</t>
  </si>
  <si>
    <t>CARMELA</t>
  </si>
  <si>
    <t>D'AMICO</t>
  </si>
  <si>
    <t>RENZO</t>
  </si>
  <si>
    <t>EDOARDO</t>
  </si>
  <si>
    <t>SPORT E FITNESS OUTDOOR</t>
  </si>
  <si>
    <t>FIORINI</t>
  </si>
  <si>
    <t>JONATHAN</t>
  </si>
  <si>
    <t>MANNI</t>
  </si>
  <si>
    <t>GROSSI</t>
  </si>
  <si>
    <t>LANNI</t>
  </si>
  <si>
    <t>ARDUINI</t>
  </si>
  <si>
    <t>ANNALISA</t>
  </si>
  <si>
    <t>ORLANDO</t>
  </si>
  <si>
    <t>CAPUANO</t>
  </si>
  <si>
    <t>A.S.D. MES COLLEFERRO</t>
  </si>
  <si>
    <t>FIAMME GIALLE G. SIMONI</t>
  </si>
  <si>
    <t>AM</t>
  </si>
  <si>
    <t>IABONI</t>
  </si>
  <si>
    <t>LAGNA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</si>
</sst>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7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209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210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211</v>
      </c>
      <c r="B3" s="27"/>
      <c r="C3" s="27"/>
      <c r="D3" s="27"/>
      <c r="E3" s="27"/>
      <c r="F3" s="27"/>
      <c r="G3" s="27"/>
      <c r="H3" s="3" t="s">
        <v>214</v>
      </c>
      <c r="I3" s="4">
        <v>8.2</v>
      </c>
    </row>
    <row r="4" spans="1:9" ht="37.5" customHeight="1">
      <c r="A4" s="5" t="s">
        <v>215</v>
      </c>
      <c r="B4" s="6" t="s">
        <v>216</v>
      </c>
      <c r="C4" s="7" t="s">
        <v>217</v>
      </c>
      <c r="D4" s="7" t="s">
        <v>218</v>
      </c>
      <c r="E4" s="8" t="s">
        <v>219</v>
      </c>
      <c r="F4" s="7" t="s">
        <v>220</v>
      </c>
      <c r="G4" s="7" t="s">
        <v>221</v>
      </c>
      <c r="H4" s="9" t="s">
        <v>222</v>
      </c>
      <c r="I4" s="9" t="s">
        <v>223</v>
      </c>
    </row>
    <row r="5" spans="1:9" s="13" customFormat="1" ht="15" customHeight="1">
      <c r="A5" s="10">
        <v>1</v>
      </c>
      <c r="B5" s="35" t="s">
        <v>14</v>
      </c>
      <c r="C5" s="35" t="s">
        <v>15</v>
      </c>
      <c r="D5" s="36" t="s">
        <v>252</v>
      </c>
      <c r="E5" s="35" t="s">
        <v>16</v>
      </c>
      <c r="F5" s="36" t="s">
        <v>17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F5-INDEX($F$5:$F$102,MATCH(D5,$D$5:$D$102,0))</f>
        <v>0</v>
      </c>
    </row>
    <row r="6" spans="1:9" s="13" customFormat="1" ht="15" customHeight="1">
      <c r="A6" s="14">
        <v>2</v>
      </c>
      <c r="B6" s="30" t="s">
        <v>12</v>
      </c>
      <c r="C6" s="30" t="s">
        <v>245</v>
      </c>
      <c r="D6" s="31" t="s">
        <v>18</v>
      </c>
      <c r="E6" s="30" t="s">
        <v>19</v>
      </c>
      <c r="F6" s="31" t="s">
        <v>20</v>
      </c>
      <c r="G6" s="14" t="str">
        <f t="shared" si="0"/>
        <v>3.30/km</v>
      </c>
      <c r="H6" s="16">
        <f t="shared" si="1"/>
        <v>0.0007986111111111145</v>
      </c>
      <c r="I6" s="16">
        <f>F6-INDEX($F$5:$F$102,MATCH(D6,$D$5:$D$102,0))</f>
        <v>0</v>
      </c>
    </row>
    <row r="7" spans="1:9" s="13" customFormat="1" ht="15" customHeight="1">
      <c r="A7" s="14">
        <v>3</v>
      </c>
      <c r="B7" s="30" t="s">
        <v>21</v>
      </c>
      <c r="C7" s="30" t="s">
        <v>224</v>
      </c>
      <c r="D7" s="31" t="s">
        <v>309</v>
      </c>
      <c r="E7" s="30" t="s">
        <v>22</v>
      </c>
      <c r="F7" s="31" t="s">
        <v>23</v>
      </c>
      <c r="G7" s="14" t="str">
        <f t="shared" si="0"/>
        <v>3.31/km</v>
      </c>
      <c r="H7" s="16">
        <f t="shared" si="1"/>
        <v>0.0008449074074074088</v>
      </c>
      <c r="I7" s="16">
        <f>F7-INDEX($F$5:$F$102,MATCH(D7,$D$5:$D$102,0))</f>
        <v>0</v>
      </c>
    </row>
    <row r="8" spans="1:9" s="13" customFormat="1" ht="15" customHeight="1">
      <c r="A8" s="14">
        <v>4</v>
      </c>
      <c r="B8" s="30" t="s">
        <v>24</v>
      </c>
      <c r="C8" s="30" t="s">
        <v>25</v>
      </c>
      <c r="D8" s="31" t="s">
        <v>251</v>
      </c>
      <c r="E8" s="30" t="s">
        <v>281</v>
      </c>
      <c r="F8" s="31" t="s">
        <v>26</v>
      </c>
      <c r="G8" s="14" t="str">
        <f t="shared" si="0"/>
        <v>3.35/km</v>
      </c>
      <c r="H8" s="16">
        <f t="shared" si="1"/>
        <v>0.0012615740740740747</v>
      </c>
      <c r="I8" s="16">
        <f>F8-INDEX($F$5:$F$102,MATCH(D8,$D$5:$D$102,0))</f>
        <v>0</v>
      </c>
    </row>
    <row r="9" spans="1:9" s="13" customFormat="1" ht="15" customHeight="1">
      <c r="A9" s="14">
        <v>5</v>
      </c>
      <c r="B9" s="30" t="s">
        <v>285</v>
      </c>
      <c r="C9" s="30" t="s">
        <v>241</v>
      </c>
      <c r="D9" s="31" t="s">
        <v>255</v>
      </c>
      <c r="E9" s="30" t="s">
        <v>27</v>
      </c>
      <c r="F9" s="31" t="s">
        <v>28</v>
      </c>
      <c r="G9" s="14" t="str">
        <f t="shared" si="0"/>
        <v>3.35/km</v>
      </c>
      <c r="H9" s="16">
        <f t="shared" si="1"/>
        <v>0.0012962962962962989</v>
      </c>
      <c r="I9" s="16">
        <f>F9-INDEX($F$5:$F$102,MATCH(D9,$D$5:$D$102,0))</f>
        <v>0</v>
      </c>
    </row>
    <row r="10" spans="1:9" s="13" customFormat="1" ht="15" customHeight="1">
      <c r="A10" s="14">
        <v>6</v>
      </c>
      <c r="B10" s="30" t="s">
        <v>29</v>
      </c>
      <c r="C10" s="30" t="s">
        <v>288</v>
      </c>
      <c r="D10" s="31" t="s">
        <v>255</v>
      </c>
      <c r="E10" s="30" t="s">
        <v>30</v>
      </c>
      <c r="F10" s="31" t="s">
        <v>31</v>
      </c>
      <c r="G10" s="14" t="str">
        <f t="shared" si="0"/>
        <v>3.43/km</v>
      </c>
      <c r="H10" s="16">
        <f t="shared" si="1"/>
        <v>0.0020023148148148144</v>
      </c>
      <c r="I10" s="16">
        <f>F10-INDEX($F$5:$F$102,MATCH(D10,$D$5:$D$102,0))</f>
        <v>0.0007060185185185155</v>
      </c>
    </row>
    <row r="11" spans="1:9" s="13" customFormat="1" ht="15" customHeight="1">
      <c r="A11" s="14">
        <v>7</v>
      </c>
      <c r="B11" s="30" t="s">
        <v>32</v>
      </c>
      <c r="C11" s="30" t="s">
        <v>228</v>
      </c>
      <c r="D11" s="31" t="s">
        <v>251</v>
      </c>
      <c r="E11" s="30" t="s">
        <v>297</v>
      </c>
      <c r="F11" s="31" t="s">
        <v>33</v>
      </c>
      <c r="G11" s="14" t="str">
        <f t="shared" si="0"/>
        <v>3.43/km</v>
      </c>
      <c r="H11" s="16">
        <f t="shared" si="1"/>
        <v>0.0020138888888888914</v>
      </c>
      <c r="I11" s="16">
        <f>F11-INDEX($F$5:$F$102,MATCH(D11,$D$5:$D$102,0))</f>
        <v>0.0007523148148148168</v>
      </c>
    </row>
    <row r="12" spans="1:9" s="13" customFormat="1" ht="15" customHeight="1">
      <c r="A12" s="14">
        <v>8</v>
      </c>
      <c r="B12" s="30" t="s">
        <v>34</v>
      </c>
      <c r="C12" s="30" t="s">
        <v>238</v>
      </c>
      <c r="D12" s="31" t="s">
        <v>309</v>
      </c>
      <c r="E12" s="30" t="s">
        <v>35</v>
      </c>
      <c r="F12" s="31" t="s">
        <v>36</v>
      </c>
      <c r="G12" s="14" t="str">
        <f t="shared" si="0"/>
        <v>3.44/km</v>
      </c>
      <c r="H12" s="16">
        <f t="shared" si="1"/>
        <v>0.002083333333333333</v>
      </c>
      <c r="I12" s="16">
        <f>F12-INDEX($F$5:$F$102,MATCH(D12,$D$5:$D$102,0))</f>
        <v>0.001238425925925924</v>
      </c>
    </row>
    <row r="13" spans="1:9" s="13" customFormat="1" ht="15" customHeight="1">
      <c r="A13" s="14">
        <v>9</v>
      </c>
      <c r="B13" s="30" t="s">
        <v>37</v>
      </c>
      <c r="C13" s="30" t="s">
        <v>233</v>
      </c>
      <c r="D13" s="31" t="s">
        <v>252</v>
      </c>
      <c r="E13" s="30" t="s">
        <v>297</v>
      </c>
      <c r="F13" s="31" t="s">
        <v>38</v>
      </c>
      <c r="G13" s="14" t="str">
        <f t="shared" si="0"/>
        <v>3.47/km</v>
      </c>
      <c r="H13" s="16">
        <f t="shared" si="1"/>
        <v>0.0023611111111111124</v>
      </c>
      <c r="I13" s="16">
        <f>F13-INDEX($F$5:$F$102,MATCH(D13,$D$5:$D$102,0))</f>
        <v>0.0023611111111111124</v>
      </c>
    </row>
    <row r="14" spans="1:9" s="13" customFormat="1" ht="15" customHeight="1">
      <c r="A14" s="14">
        <v>10</v>
      </c>
      <c r="B14" s="30" t="s">
        <v>39</v>
      </c>
      <c r="C14" s="30" t="s">
        <v>241</v>
      </c>
      <c r="D14" s="31" t="s">
        <v>40</v>
      </c>
      <c r="E14" s="30" t="s">
        <v>41</v>
      </c>
      <c r="F14" s="31" t="s">
        <v>42</v>
      </c>
      <c r="G14" s="14" t="str">
        <f t="shared" si="0"/>
        <v>3.47/km</v>
      </c>
      <c r="H14" s="16">
        <f t="shared" si="1"/>
        <v>0.0023842592592592596</v>
      </c>
      <c r="I14" s="16">
        <f>F14-INDEX($F$5:$F$102,MATCH(D14,$D$5:$D$102,0))</f>
        <v>0</v>
      </c>
    </row>
    <row r="15" spans="1:9" s="13" customFormat="1" ht="15" customHeight="1">
      <c r="A15" s="14">
        <v>11</v>
      </c>
      <c r="B15" s="30" t="s">
        <v>43</v>
      </c>
      <c r="C15" s="30" t="s">
        <v>280</v>
      </c>
      <c r="D15" s="31" t="s">
        <v>44</v>
      </c>
      <c r="E15" s="30" t="s">
        <v>41</v>
      </c>
      <c r="F15" s="31" t="s">
        <v>45</v>
      </c>
      <c r="G15" s="14" t="str">
        <f t="shared" si="0"/>
        <v>3.47/km</v>
      </c>
      <c r="H15" s="16">
        <f t="shared" si="1"/>
        <v>0.0024074074074074067</v>
      </c>
      <c r="I15" s="16">
        <f>F15-INDEX($F$5:$F$102,MATCH(D15,$D$5:$D$102,0))</f>
        <v>0</v>
      </c>
    </row>
    <row r="16" spans="1:9" s="13" customFormat="1" ht="15" customHeight="1">
      <c r="A16" s="14">
        <v>12</v>
      </c>
      <c r="B16" s="30" t="s">
        <v>260</v>
      </c>
      <c r="C16" s="30" t="s">
        <v>227</v>
      </c>
      <c r="D16" s="31" t="s">
        <v>251</v>
      </c>
      <c r="E16" s="30" t="s">
        <v>27</v>
      </c>
      <c r="F16" s="31" t="s">
        <v>46</v>
      </c>
      <c r="G16" s="14" t="str">
        <f t="shared" si="0"/>
        <v>3.51/km</v>
      </c>
      <c r="H16" s="16">
        <f t="shared" si="1"/>
        <v>0.0027893518518518554</v>
      </c>
      <c r="I16" s="16">
        <f>F16-INDEX($F$5:$F$102,MATCH(D16,$D$5:$D$102,0))</f>
        <v>0.0015277777777777807</v>
      </c>
    </row>
    <row r="17" spans="1:9" s="13" customFormat="1" ht="15" customHeight="1">
      <c r="A17" s="14">
        <v>13</v>
      </c>
      <c r="B17" s="30" t="s">
        <v>306</v>
      </c>
      <c r="C17" s="30" t="s">
        <v>226</v>
      </c>
      <c r="D17" s="31" t="s">
        <v>251</v>
      </c>
      <c r="E17" s="30" t="s">
        <v>35</v>
      </c>
      <c r="F17" s="31" t="s">
        <v>46</v>
      </c>
      <c r="G17" s="14" t="str">
        <f t="shared" si="0"/>
        <v>3.51/km</v>
      </c>
      <c r="H17" s="16">
        <f t="shared" si="1"/>
        <v>0.0027893518518518554</v>
      </c>
      <c r="I17" s="16">
        <f>F17-INDEX($F$5:$F$102,MATCH(D17,$D$5:$D$102,0))</f>
        <v>0.0015277777777777807</v>
      </c>
    </row>
    <row r="18" spans="1:9" s="13" customFormat="1" ht="15" customHeight="1">
      <c r="A18" s="14">
        <v>14</v>
      </c>
      <c r="B18" s="30" t="s">
        <v>212</v>
      </c>
      <c r="C18" s="30" t="s">
        <v>241</v>
      </c>
      <c r="D18" s="31" t="s">
        <v>252</v>
      </c>
      <c r="E18" s="30" t="s">
        <v>47</v>
      </c>
      <c r="F18" s="31" t="s">
        <v>48</v>
      </c>
      <c r="G18" s="14" t="str">
        <f t="shared" si="0"/>
        <v>3.55/km</v>
      </c>
      <c r="H18" s="16">
        <f t="shared" si="1"/>
        <v>0.0031481481481481464</v>
      </c>
      <c r="I18" s="16">
        <f>F18-INDEX($F$5:$F$102,MATCH(D18,$D$5:$D$102,0))</f>
        <v>0.0031481481481481464</v>
      </c>
    </row>
    <row r="19" spans="1:9" s="13" customFormat="1" ht="15" customHeight="1">
      <c r="A19" s="14">
        <v>15</v>
      </c>
      <c r="B19" s="30" t="s">
        <v>49</v>
      </c>
      <c r="C19" s="30" t="s">
        <v>248</v>
      </c>
      <c r="D19" s="31" t="s">
        <v>252</v>
      </c>
      <c r="E19" s="30" t="s">
        <v>50</v>
      </c>
      <c r="F19" s="31" t="s">
        <v>51</v>
      </c>
      <c r="G19" s="14" t="str">
        <f t="shared" si="0"/>
        <v>3.56/km</v>
      </c>
      <c r="H19" s="16">
        <f t="shared" si="1"/>
        <v>0.003263888888888889</v>
      </c>
      <c r="I19" s="16">
        <f>F19-INDEX($F$5:$F$102,MATCH(D19,$D$5:$D$102,0))</f>
        <v>0.003263888888888889</v>
      </c>
    </row>
    <row r="20" spans="1:9" s="13" customFormat="1" ht="15" customHeight="1">
      <c r="A20" s="14">
        <v>16</v>
      </c>
      <c r="B20" s="30" t="s">
        <v>271</v>
      </c>
      <c r="C20" s="30" t="s">
        <v>239</v>
      </c>
      <c r="D20" s="31" t="s">
        <v>255</v>
      </c>
      <c r="E20" s="30" t="s">
        <v>52</v>
      </c>
      <c r="F20" s="31" t="s">
        <v>53</v>
      </c>
      <c r="G20" s="14" t="str">
        <f t="shared" si="0"/>
        <v>3.59/km</v>
      </c>
      <c r="H20" s="16">
        <f t="shared" si="1"/>
        <v>0.0035300925925925916</v>
      </c>
      <c r="I20" s="16">
        <f>F20-INDEX($F$5:$F$102,MATCH(D20,$D$5:$D$102,0))</f>
        <v>0.0022337962962962928</v>
      </c>
    </row>
    <row r="21" spans="1:9" s="13" customFormat="1" ht="15" customHeight="1">
      <c r="A21" s="14">
        <v>17</v>
      </c>
      <c r="B21" s="30" t="s">
        <v>54</v>
      </c>
      <c r="C21" s="30" t="s">
        <v>55</v>
      </c>
      <c r="D21" s="31" t="s">
        <v>309</v>
      </c>
      <c r="E21" s="30" t="s">
        <v>47</v>
      </c>
      <c r="F21" s="31" t="s">
        <v>56</v>
      </c>
      <c r="G21" s="14" t="str">
        <f t="shared" si="0"/>
        <v>4.02/km</v>
      </c>
      <c r="H21" s="16">
        <f t="shared" si="1"/>
        <v>0.003784722222222224</v>
      </c>
      <c r="I21" s="16">
        <f>F21-INDEX($F$5:$F$102,MATCH(D21,$D$5:$D$102,0))</f>
        <v>0.0029398148148148152</v>
      </c>
    </row>
    <row r="22" spans="1:9" s="13" customFormat="1" ht="15" customHeight="1">
      <c r="A22" s="14">
        <v>18</v>
      </c>
      <c r="B22" s="30" t="s">
        <v>295</v>
      </c>
      <c r="C22" s="30" t="s">
        <v>282</v>
      </c>
      <c r="D22" s="31" t="s">
        <v>253</v>
      </c>
      <c r="E22" s="30" t="s">
        <v>57</v>
      </c>
      <c r="F22" s="31" t="s">
        <v>58</v>
      </c>
      <c r="G22" s="14" t="str">
        <f t="shared" si="0"/>
        <v>4.03/km</v>
      </c>
      <c r="H22" s="16">
        <f t="shared" si="1"/>
        <v>0.0038773148148148126</v>
      </c>
      <c r="I22" s="16">
        <f>F22-INDEX($F$5:$F$102,MATCH(D22,$D$5:$D$102,0))</f>
        <v>0</v>
      </c>
    </row>
    <row r="23" spans="1:9" s="13" customFormat="1" ht="15" customHeight="1">
      <c r="A23" s="14">
        <v>19</v>
      </c>
      <c r="B23" s="30" t="s">
        <v>59</v>
      </c>
      <c r="C23" s="30" t="s">
        <v>288</v>
      </c>
      <c r="D23" s="31" t="s">
        <v>255</v>
      </c>
      <c r="E23" s="30" t="s">
        <v>297</v>
      </c>
      <c r="F23" s="31" t="s">
        <v>60</v>
      </c>
      <c r="G23" s="14" t="str">
        <f t="shared" si="0"/>
        <v>4.05/km</v>
      </c>
      <c r="H23" s="16">
        <f t="shared" si="1"/>
        <v>0.0040625</v>
      </c>
      <c r="I23" s="16">
        <f>F23-INDEX($F$5:$F$102,MATCH(D23,$D$5:$D$102,0))</f>
        <v>0.0027662037037037013</v>
      </c>
    </row>
    <row r="24" spans="1:9" s="13" customFormat="1" ht="15" customHeight="1">
      <c r="A24" s="14">
        <v>20</v>
      </c>
      <c r="B24" s="30" t="s">
        <v>301</v>
      </c>
      <c r="C24" s="30" t="s">
        <v>237</v>
      </c>
      <c r="D24" s="31" t="s">
        <v>251</v>
      </c>
      <c r="E24" s="30" t="s">
        <v>47</v>
      </c>
      <c r="F24" s="31" t="s">
        <v>61</v>
      </c>
      <c r="G24" s="14" t="str">
        <f t="shared" si="0"/>
        <v>4.06/km</v>
      </c>
      <c r="H24" s="16">
        <f t="shared" si="1"/>
        <v>0.004236111111111111</v>
      </c>
      <c r="I24" s="16">
        <f>F24-INDEX($F$5:$F$102,MATCH(D24,$D$5:$D$102,0))</f>
        <v>0.002974537037037036</v>
      </c>
    </row>
    <row r="25" spans="1:9" s="13" customFormat="1" ht="15" customHeight="1">
      <c r="A25" s="14">
        <v>21</v>
      </c>
      <c r="B25" s="30" t="s">
        <v>62</v>
      </c>
      <c r="C25" s="30" t="s">
        <v>2</v>
      </c>
      <c r="D25" s="31" t="s">
        <v>253</v>
      </c>
      <c r="E25" s="30" t="s">
        <v>52</v>
      </c>
      <c r="F25" s="31" t="s">
        <v>63</v>
      </c>
      <c r="G25" s="14" t="str">
        <f t="shared" si="0"/>
        <v>4.10/km</v>
      </c>
      <c r="H25" s="16">
        <f t="shared" si="1"/>
        <v>0.004537037037037037</v>
      </c>
      <c r="I25" s="16">
        <f>F25-INDEX($F$5:$F$102,MATCH(D25,$D$5:$D$102,0))</f>
        <v>0.0006597222222222247</v>
      </c>
    </row>
    <row r="26" spans="1:9" s="13" customFormat="1" ht="15" customHeight="1">
      <c r="A26" s="14">
        <v>22</v>
      </c>
      <c r="B26" s="30" t="s">
        <v>4</v>
      </c>
      <c r="C26" s="30" t="s">
        <v>5</v>
      </c>
      <c r="D26" s="31" t="s">
        <v>253</v>
      </c>
      <c r="E26" s="30" t="s">
        <v>52</v>
      </c>
      <c r="F26" s="31" t="s">
        <v>64</v>
      </c>
      <c r="G26" s="14" t="str">
        <f t="shared" si="0"/>
        <v>4.11/km</v>
      </c>
      <c r="H26" s="16">
        <f t="shared" si="1"/>
        <v>0.004629629629629629</v>
      </c>
      <c r="I26" s="16">
        <f>F26-INDEX($F$5:$F$102,MATCH(D26,$D$5:$D$102,0))</f>
        <v>0.0007523148148148168</v>
      </c>
    </row>
    <row r="27" spans="1:9" s="13" customFormat="1" ht="15" customHeight="1">
      <c r="A27" s="14">
        <v>23</v>
      </c>
      <c r="B27" s="30" t="s">
        <v>65</v>
      </c>
      <c r="C27" s="30" t="s">
        <v>296</v>
      </c>
      <c r="D27" s="31" t="s">
        <v>255</v>
      </c>
      <c r="E27" s="30" t="s">
        <v>66</v>
      </c>
      <c r="F27" s="31" t="s">
        <v>67</v>
      </c>
      <c r="G27" s="14" t="str">
        <f t="shared" si="0"/>
        <v>4.11/km</v>
      </c>
      <c r="H27" s="16">
        <f t="shared" si="1"/>
        <v>0.004699074074074074</v>
      </c>
      <c r="I27" s="16">
        <f>F27-INDEX($F$5:$F$102,MATCH(D27,$D$5:$D$102,0))</f>
        <v>0.0034027777777777754</v>
      </c>
    </row>
    <row r="28" spans="1:9" s="17" customFormat="1" ht="15" customHeight="1">
      <c r="A28" s="14">
        <v>24</v>
      </c>
      <c r="B28" s="30" t="s">
        <v>68</v>
      </c>
      <c r="C28" s="30" t="s">
        <v>234</v>
      </c>
      <c r="D28" s="31" t="s">
        <v>309</v>
      </c>
      <c r="E28" s="30" t="s">
        <v>1</v>
      </c>
      <c r="F28" s="31" t="s">
        <v>69</v>
      </c>
      <c r="G28" s="14" t="str">
        <f t="shared" si="0"/>
        <v>4.12/km</v>
      </c>
      <c r="H28" s="16">
        <f t="shared" si="1"/>
        <v>0.004722222222222221</v>
      </c>
      <c r="I28" s="16">
        <f>F28-INDEX($F$5:$F$102,MATCH(D28,$D$5:$D$102,0))</f>
        <v>0.0038773148148148126</v>
      </c>
    </row>
    <row r="29" spans="1:9" ht="15" customHeight="1">
      <c r="A29" s="14">
        <v>25</v>
      </c>
      <c r="B29" s="30" t="s">
        <v>272</v>
      </c>
      <c r="C29" s="30" t="s">
        <v>244</v>
      </c>
      <c r="D29" s="31" t="s">
        <v>251</v>
      </c>
      <c r="E29" s="30" t="s">
        <v>297</v>
      </c>
      <c r="F29" s="31" t="s">
        <v>70</v>
      </c>
      <c r="G29" s="14" t="str">
        <f t="shared" si="0"/>
        <v>4.13/km</v>
      </c>
      <c r="H29" s="16">
        <f t="shared" si="1"/>
        <v>0.004861111111111115</v>
      </c>
      <c r="I29" s="16">
        <f>F29-INDEX($F$5:$F$102,MATCH(D29,$D$5:$D$102,0))</f>
        <v>0.00359953703703704</v>
      </c>
    </row>
    <row r="30" spans="1:9" ht="15" customHeight="1">
      <c r="A30" s="14">
        <v>26</v>
      </c>
      <c r="B30" s="30" t="s">
        <v>71</v>
      </c>
      <c r="C30" s="30" t="s">
        <v>304</v>
      </c>
      <c r="D30" s="31" t="s">
        <v>72</v>
      </c>
      <c r="E30" s="30" t="s">
        <v>281</v>
      </c>
      <c r="F30" s="31" t="s">
        <v>73</v>
      </c>
      <c r="G30" s="14" t="str">
        <f t="shared" si="0"/>
        <v>4.13/km</v>
      </c>
      <c r="H30" s="16">
        <f t="shared" si="1"/>
        <v>0.004872685185185185</v>
      </c>
      <c r="I30" s="16">
        <f>F30-INDEX($F$5:$F$102,MATCH(D30,$D$5:$D$102,0))</f>
        <v>0</v>
      </c>
    </row>
    <row r="31" spans="1:9" ht="15" customHeight="1">
      <c r="A31" s="14">
        <v>27</v>
      </c>
      <c r="B31" s="30" t="s">
        <v>74</v>
      </c>
      <c r="C31" s="30" t="s">
        <v>225</v>
      </c>
      <c r="D31" s="31" t="s">
        <v>252</v>
      </c>
      <c r="E31" s="30" t="s">
        <v>52</v>
      </c>
      <c r="F31" s="31" t="s">
        <v>75</v>
      </c>
      <c r="G31" s="14" t="str">
        <f t="shared" si="0"/>
        <v>4.15/km</v>
      </c>
      <c r="H31" s="16">
        <f t="shared" si="1"/>
        <v>0.005023148148148148</v>
      </c>
      <c r="I31" s="16">
        <f>F31-INDEX($F$5:$F$102,MATCH(D31,$D$5:$D$102,0))</f>
        <v>0.005023148148148148</v>
      </c>
    </row>
    <row r="32" spans="1:9" ht="15" customHeight="1">
      <c r="A32" s="14">
        <v>28</v>
      </c>
      <c r="B32" s="30" t="s">
        <v>258</v>
      </c>
      <c r="C32" s="30" t="s">
        <v>242</v>
      </c>
      <c r="D32" s="31" t="s">
        <v>254</v>
      </c>
      <c r="E32" s="30" t="s">
        <v>27</v>
      </c>
      <c r="F32" s="31" t="s">
        <v>76</v>
      </c>
      <c r="G32" s="14" t="str">
        <f t="shared" si="0"/>
        <v>4.16/km</v>
      </c>
      <c r="H32" s="16">
        <f t="shared" si="1"/>
        <v>0.005127314814814817</v>
      </c>
      <c r="I32" s="16">
        <f>F32-INDEX($F$5:$F$102,MATCH(D32,$D$5:$D$102,0))</f>
        <v>0</v>
      </c>
    </row>
    <row r="33" spans="1:9" ht="15" customHeight="1">
      <c r="A33" s="14">
        <v>29</v>
      </c>
      <c r="B33" s="30" t="s">
        <v>77</v>
      </c>
      <c r="C33" s="30" t="s">
        <v>78</v>
      </c>
      <c r="D33" s="31" t="s">
        <v>309</v>
      </c>
      <c r="E33" s="30" t="s">
        <v>66</v>
      </c>
      <c r="F33" s="31" t="s">
        <v>79</v>
      </c>
      <c r="G33" s="14" t="str">
        <f t="shared" si="0"/>
        <v>4.16/km</v>
      </c>
      <c r="H33" s="16">
        <f t="shared" si="1"/>
        <v>0.0051736111111111115</v>
      </c>
      <c r="I33" s="16">
        <f>F33-INDEX($F$5:$F$102,MATCH(D33,$D$5:$D$102,0))</f>
        <v>0.004328703703703703</v>
      </c>
    </row>
    <row r="34" spans="1:9" ht="15" customHeight="1">
      <c r="A34" s="14">
        <v>30</v>
      </c>
      <c r="B34" s="30" t="s">
        <v>80</v>
      </c>
      <c r="C34" s="30" t="s">
        <v>305</v>
      </c>
      <c r="D34" s="31" t="s">
        <v>18</v>
      </c>
      <c r="E34" s="30" t="s">
        <v>16</v>
      </c>
      <c r="F34" s="31" t="s">
        <v>81</v>
      </c>
      <c r="G34" s="14" t="str">
        <f t="shared" si="0"/>
        <v>4.18/km</v>
      </c>
      <c r="H34" s="16">
        <f t="shared" si="1"/>
        <v>0.005335648148148148</v>
      </c>
      <c r="I34" s="16">
        <f>F34-INDEX($F$5:$F$102,MATCH(D34,$D$5:$D$102,0))</f>
        <v>0.004537037037037034</v>
      </c>
    </row>
    <row r="35" spans="1:9" ht="15" customHeight="1">
      <c r="A35" s="14">
        <v>31</v>
      </c>
      <c r="B35" s="30" t="s">
        <v>292</v>
      </c>
      <c r="C35" s="30" t="s">
        <v>283</v>
      </c>
      <c r="D35" s="31" t="s">
        <v>309</v>
      </c>
      <c r="E35" s="30" t="s">
        <v>297</v>
      </c>
      <c r="F35" s="31" t="s">
        <v>81</v>
      </c>
      <c r="G35" s="14" t="str">
        <f t="shared" si="0"/>
        <v>4.18/km</v>
      </c>
      <c r="H35" s="16">
        <f t="shared" si="1"/>
        <v>0.005335648148148148</v>
      </c>
      <c r="I35" s="16">
        <f>F35-INDEX($F$5:$F$102,MATCH(D35,$D$5:$D$102,0))</f>
        <v>0.00449074074074074</v>
      </c>
    </row>
    <row r="36" spans="1:9" ht="15" customHeight="1">
      <c r="A36" s="14">
        <v>32</v>
      </c>
      <c r="B36" s="30" t="s">
        <v>82</v>
      </c>
      <c r="C36" s="30" t="s">
        <v>284</v>
      </c>
      <c r="D36" s="31" t="s">
        <v>253</v>
      </c>
      <c r="E36" s="30" t="s">
        <v>57</v>
      </c>
      <c r="F36" s="31" t="s">
        <v>83</v>
      </c>
      <c r="G36" s="14" t="str">
        <f t="shared" si="0"/>
        <v>4.20/km</v>
      </c>
      <c r="H36" s="16">
        <f t="shared" si="1"/>
        <v>0.005567129629629634</v>
      </c>
      <c r="I36" s="16">
        <f>F36-INDEX($F$5:$F$102,MATCH(D36,$D$5:$D$102,0))</f>
        <v>0.001689814814814821</v>
      </c>
    </row>
    <row r="37" spans="1:9" ht="15" customHeight="1">
      <c r="A37" s="14">
        <v>33</v>
      </c>
      <c r="B37" s="30" t="s">
        <v>298</v>
      </c>
      <c r="C37" s="30" t="s">
        <v>273</v>
      </c>
      <c r="D37" s="31" t="s">
        <v>254</v>
      </c>
      <c r="E37" s="30" t="s">
        <v>35</v>
      </c>
      <c r="F37" s="31" t="s">
        <v>84</v>
      </c>
      <c r="G37" s="14" t="str">
        <f t="shared" si="0"/>
        <v>4.21/km</v>
      </c>
      <c r="H37" s="16">
        <f t="shared" si="1"/>
        <v>0.005601851851851851</v>
      </c>
      <c r="I37" s="16">
        <f>F37-INDEX($F$5:$F$102,MATCH(D37,$D$5:$D$102,0))</f>
        <v>0.00047453703703703373</v>
      </c>
    </row>
    <row r="38" spans="1:9" ht="15" customHeight="1">
      <c r="A38" s="14">
        <v>34</v>
      </c>
      <c r="B38" s="30" t="s">
        <v>32</v>
      </c>
      <c r="C38" s="30" t="s">
        <v>283</v>
      </c>
      <c r="D38" s="31" t="s">
        <v>255</v>
      </c>
      <c r="E38" s="30" t="s">
        <v>297</v>
      </c>
      <c r="F38" s="31" t="s">
        <v>85</v>
      </c>
      <c r="G38" s="14" t="str">
        <f t="shared" si="0"/>
        <v>4.21/km</v>
      </c>
      <c r="H38" s="16">
        <f t="shared" si="1"/>
        <v>0.005636574074074079</v>
      </c>
      <c r="I38" s="16">
        <f>F38-INDEX($F$5:$F$102,MATCH(D38,$D$5:$D$102,0))</f>
        <v>0.00434027777777778</v>
      </c>
    </row>
    <row r="39" spans="1:9" ht="15" customHeight="1">
      <c r="A39" s="14">
        <v>35</v>
      </c>
      <c r="B39" s="30" t="s">
        <v>86</v>
      </c>
      <c r="C39" s="30" t="s">
        <v>234</v>
      </c>
      <c r="D39" s="31" t="s">
        <v>254</v>
      </c>
      <c r="E39" s="30" t="s">
        <v>297</v>
      </c>
      <c r="F39" s="31" t="s">
        <v>87</v>
      </c>
      <c r="G39" s="14" t="str">
        <f t="shared" si="0"/>
        <v>4.22/km</v>
      </c>
      <c r="H39" s="16">
        <f t="shared" si="1"/>
        <v>0.005717592592592597</v>
      </c>
      <c r="I39" s="16">
        <f>F39-INDEX($F$5:$F$102,MATCH(D39,$D$5:$D$102,0))</f>
        <v>0.0005902777777777798</v>
      </c>
    </row>
    <row r="40" spans="1:9" ht="15" customHeight="1">
      <c r="A40" s="14">
        <v>36</v>
      </c>
      <c r="B40" s="30" t="s">
        <v>88</v>
      </c>
      <c r="C40" s="30" t="s">
        <v>242</v>
      </c>
      <c r="D40" s="31" t="s">
        <v>256</v>
      </c>
      <c r="E40" s="30" t="s">
        <v>89</v>
      </c>
      <c r="F40" s="31" t="s">
        <v>90</v>
      </c>
      <c r="G40" s="14" t="str">
        <f t="shared" si="0"/>
        <v>4.23/km</v>
      </c>
      <c r="H40" s="16">
        <f t="shared" si="1"/>
        <v>0.005844907407407406</v>
      </c>
      <c r="I40" s="16">
        <f>F40-INDEX($F$5:$F$102,MATCH(D40,$D$5:$D$102,0))</f>
        <v>0</v>
      </c>
    </row>
    <row r="41" spans="1:9" ht="15" customHeight="1">
      <c r="A41" s="14">
        <v>37</v>
      </c>
      <c r="B41" s="30" t="s">
        <v>91</v>
      </c>
      <c r="C41" s="30" t="s">
        <v>227</v>
      </c>
      <c r="D41" s="31" t="s">
        <v>252</v>
      </c>
      <c r="E41" s="30" t="s">
        <v>297</v>
      </c>
      <c r="F41" s="31" t="s">
        <v>92</v>
      </c>
      <c r="G41" s="14" t="str">
        <f t="shared" si="0"/>
        <v>4.25/km</v>
      </c>
      <c r="H41" s="16">
        <f t="shared" si="1"/>
        <v>0.0059837962962962996</v>
      </c>
      <c r="I41" s="16">
        <f>F41-INDEX($F$5:$F$102,MATCH(D41,$D$5:$D$102,0))</f>
        <v>0.0059837962962962996</v>
      </c>
    </row>
    <row r="42" spans="1:9" ht="15" customHeight="1">
      <c r="A42" s="14">
        <v>38</v>
      </c>
      <c r="B42" s="30" t="s">
        <v>93</v>
      </c>
      <c r="C42" s="30" t="s">
        <v>236</v>
      </c>
      <c r="D42" s="31" t="s">
        <v>252</v>
      </c>
      <c r="E42" s="30" t="s">
        <v>66</v>
      </c>
      <c r="F42" s="31" t="s">
        <v>94</v>
      </c>
      <c r="G42" s="14" t="str">
        <f t="shared" si="0"/>
        <v>4.25/km</v>
      </c>
      <c r="H42" s="16">
        <f t="shared" si="1"/>
        <v>0.006018518518518517</v>
      </c>
      <c r="I42" s="16">
        <f>F42-INDEX($F$5:$F$102,MATCH(D42,$D$5:$D$102,0))</f>
        <v>0.006018518518518517</v>
      </c>
    </row>
    <row r="43" spans="1:9" ht="15" customHeight="1">
      <c r="A43" s="14">
        <v>39</v>
      </c>
      <c r="B43" s="30" t="s">
        <v>95</v>
      </c>
      <c r="C43" s="30" t="s">
        <v>265</v>
      </c>
      <c r="D43" s="31" t="s">
        <v>261</v>
      </c>
      <c r="E43" s="30" t="s">
        <v>35</v>
      </c>
      <c r="F43" s="31" t="s">
        <v>96</v>
      </c>
      <c r="G43" s="14" t="str">
        <f t="shared" si="0"/>
        <v>4.26/km</v>
      </c>
      <c r="H43" s="16">
        <f t="shared" si="1"/>
        <v>0.006053240740740741</v>
      </c>
      <c r="I43" s="16">
        <f>F43-INDEX($F$5:$F$102,MATCH(D43,$D$5:$D$102,0))</f>
        <v>0</v>
      </c>
    </row>
    <row r="44" spans="1:9" ht="15" customHeight="1">
      <c r="A44" s="14">
        <v>40</v>
      </c>
      <c r="B44" s="30" t="s">
        <v>97</v>
      </c>
      <c r="C44" s="30" t="s">
        <v>248</v>
      </c>
      <c r="D44" s="31" t="s">
        <v>251</v>
      </c>
      <c r="E44" s="30" t="s">
        <v>52</v>
      </c>
      <c r="F44" s="31" t="s">
        <v>98</v>
      </c>
      <c r="G44" s="14" t="str">
        <f t="shared" si="0"/>
        <v>4.27/km</v>
      </c>
      <c r="H44" s="16">
        <f t="shared" si="1"/>
        <v>0.006192129629629627</v>
      </c>
      <c r="I44" s="16">
        <f>F44-INDEX($F$5:$F$102,MATCH(D44,$D$5:$D$102,0))</f>
        <v>0.004930555555555553</v>
      </c>
    </row>
    <row r="45" spans="1:9" ht="15" customHeight="1">
      <c r="A45" s="14">
        <v>41</v>
      </c>
      <c r="B45" s="30" t="s">
        <v>311</v>
      </c>
      <c r="C45" s="30" t="s">
        <v>246</v>
      </c>
      <c r="D45" s="31" t="s">
        <v>252</v>
      </c>
      <c r="E45" s="30" t="s">
        <v>297</v>
      </c>
      <c r="F45" s="31" t="s">
        <v>99</v>
      </c>
      <c r="G45" s="14" t="str">
        <f t="shared" si="0"/>
        <v>4.28/km</v>
      </c>
      <c r="H45" s="16">
        <f t="shared" si="1"/>
        <v>0.0062384259259259285</v>
      </c>
      <c r="I45" s="16">
        <f>F45-INDEX($F$5:$F$102,MATCH(D45,$D$5:$D$102,0))</f>
        <v>0.0062384259259259285</v>
      </c>
    </row>
    <row r="46" spans="1:9" ht="15" customHeight="1">
      <c r="A46" s="14">
        <v>42</v>
      </c>
      <c r="B46" s="30" t="s">
        <v>11</v>
      </c>
      <c r="C46" s="30" t="s">
        <v>275</v>
      </c>
      <c r="D46" s="31" t="s">
        <v>255</v>
      </c>
      <c r="E46" s="30" t="s">
        <v>297</v>
      </c>
      <c r="F46" s="31" t="s">
        <v>100</v>
      </c>
      <c r="G46" s="14" t="str">
        <f t="shared" si="0"/>
        <v>4.29/km</v>
      </c>
      <c r="H46" s="16">
        <f t="shared" si="1"/>
        <v>0.006365740740740745</v>
      </c>
      <c r="I46" s="16">
        <f>F46-INDEX($F$5:$F$102,MATCH(D46,$D$5:$D$102,0))</f>
        <v>0.005069444444444446</v>
      </c>
    </row>
    <row r="47" spans="1:9" ht="15" customHeight="1">
      <c r="A47" s="14">
        <v>43</v>
      </c>
      <c r="B47" s="30" t="s">
        <v>101</v>
      </c>
      <c r="C47" s="30" t="s">
        <v>277</v>
      </c>
      <c r="D47" s="31" t="s">
        <v>102</v>
      </c>
      <c r="E47" s="30" t="s">
        <v>297</v>
      </c>
      <c r="F47" s="31" t="s">
        <v>103</v>
      </c>
      <c r="G47" s="14" t="str">
        <f t="shared" si="0"/>
        <v>4.30/km</v>
      </c>
      <c r="H47" s="16">
        <f t="shared" si="1"/>
        <v>0.006504629629629631</v>
      </c>
      <c r="I47" s="16">
        <f>F47-INDEX($F$5:$F$102,MATCH(D47,$D$5:$D$102,0))</f>
        <v>0</v>
      </c>
    </row>
    <row r="48" spans="1:9" ht="15" customHeight="1">
      <c r="A48" s="14">
        <v>44</v>
      </c>
      <c r="B48" s="30" t="s">
        <v>104</v>
      </c>
      <c r="C48" s="30" t="s">
        <v>249</v>
      </c>
      <c r="D48" s="31" t="s">
        <v>266</v>
      </c>
      <c r="E48" s="30" t="s">
        <v>105</v>
      </c>
      <c r="F48" s="31" t="s">
        <v>106</v>
      </c>
      <c r="G48" s="14" t="str">
        <f t="shared" si="0"/>
        <v>4.32/km</v>
      </c>
      <c r="H48" s="16">
        <f t="shared" si="1"/>
        <v>0.00662037037037037</v>
      </c>
      <c r="I48" s="16">
        <f>F48-INDEX($F$5:$F$102,MATCH(D48,$D$5:$D$102,0))</f>
        <v>0</v>
      </c>
    </row>
    <row r="49" spans="1:9" ht="15" customHeight="1">
      <c r="A49" s="14">
        <v>45</v>
      </c>
      <c r="B49" s="30" t="s">
        <v>107</v>
      </c>
      <c r="C49" s="30" t="s">
        <v>248</v>
      </c>
      <c r="D49" s="31" t="s">
        <v>251</v>
      </c>
      <c r="E49" s="30" t="s">
        <v>297</v>
      </c>
      <c r="F49" s="31" t="s">
        <v>108</v>
      </c>
      <c r="G49" s="14" t="str">
        <f t="shared" si="0"/>
        <v>4.32/km</v>
      </c>
      <c r="H49" s="16">
        <f t="shared" si="1"/>
        <v>0.006689814814814819</v>
      </c>
      <c r="I49" s="16">
        <f>F49-INDEX($F$5:$F$102,MATCH(D49,$D$5:$D$102,0))</f>
        <v>0.005428240740740744</v>
      </c>
    </row>
    <row r="50" spans="1:9" ht="15" customHeight="1">
      <c r="A50" s="14">
        <v>46</v>
      </c>
      <c r="B50" s="30" t="s">
        <v>109</v>
      </c>
      <c r="C50" s="30" t="s">
        <v>232</v>
      </c>
      <c r="D50" s="31" t="s">
        <v>253</v>
      </c>
      <c r="E50" s="30" t="s">
        <v>110</v>
      </c>
      <c r="F50" s="31" t="s">
        <v>111</v>
      </c>
      <c r="G50" s="14" t="str">
        <f t="shared" si="0"/>
        <v>4.33/km</v>
      </c>
      <c r="H50" s="16">
        <f t="shared" si="1"/>
        <v>0.006736111111111113</v>
      </c>
      <c r="I50" s="16">
        <f>F50-INDEX($F$5:$F$102,MATCH(D50,$D$5:$D$102,0))</f>
        <v>0.0028587962962963002</v>
      </c>
    </row>
    <row r="51" spans="1:9" ht="15" customHeight="1">
      <c r="A51" s="14">
        <v>47</v>
      </c>
      <c r="B51" s="30" t="s">
        <v>279</v>
      </c>
      <c r="C51" s="30" t="s">
        <v>239</v>
      </c>
      <c r="D51" s="31" t="s">
        <v>253</v>
      </c>
      <c r="E51" s="30" t="s">
        <v>112</v>
      </c>
      <c r="F51" s="31" t="s">
        <v>113</v>
      </c>
      <c r="G51" s="14" t="str">
        <f t="shared" si="0"/>
        <v>4.34/km</v>
      </c>
      <c r="H51" s="16">
        <f t="shared" si="1"/>
        <v>0.006817129629629628</v>
      </c>
      <c r="I51" s="16">
        <f>F51-INDEX($F$5:$F$102,MATCH(D51,$D$5:$D$102,0))</f>
        <v>0.0029398148148148152</v>
      </c>
    </row>
    <row r="52" spans="1:9" ht="15" customHeight="1">
      <c r="A52" s="14">
        <v>48</v>
      </c>
      <c r="B52" s="30" t="s">
        <v>114</v>
      </c>
      <c r="C52" s="30" t="s">
        <v>264</v>
      </c>
      <c r="D52" s="31" t="s">
        <v>115</v>
      </c>
      <c r="E52" s="30" t="s">
        <v>57</v>
      </c>
      <c r="F52" s="31" t="s">
        <v>116</v>
      </c>
      <c r="G52" s="14" t="str">
        <f t="shared" si="0"/>
        <v>4.36/km</v>
      </c>
      <c r="H52" s="16">
        <f t="shared" si="1"/>
        <v>0.007060185185185187</v>
      </c>
      <c r="I52" s="16">
        <f>F52-INDEX($F$5:$F$102,MATCH(D52,$D$5:$D$102,0))</f>
        <v>0</v>
      </c>
    </row>
    <row r="53" spans="1:9" ht="15" customHeight="1">
      <c r="A53" s="14">
        <v>49</v>
      </c>
      <c r="B53" s="30" t="s">
        <v>117</v>
      </c>
      <c r="C53" s="30" t="s">
        <v>3</v>
      </c>
      <c r="D53" s="31" t="s">
        <v>255</v>
      </c>
      <c r="E53" s="30" t="s">
        <v>307</v>
      </c>
      <c r="F53" s="31" t="s">
        <v>118</v>
      </c>
      <c r="G53" s="14" t="str">
        <f t="shared" si="0"/>
        <v>4.37/km</v>
      </c>
      <c r="H53" s="16">
        <f t="shared" si="1"/>
        <v>0.0071064814814814845</v>
      </c>
      <c r="I53" s="16">
        <f>F53-INDEX($F$5:$F$102,MATCH(D53,$D$5:$D$102,0))</f>
        <v>0.005810185185185186</v>
      </c>
    </row>
    <row r="54" spans="1:9" ht="15" customHeight="1">
      <c r="A54" s="14">
        <v>50</v>
      </c>
      <c r="B54" s="30" t="s">
        <v>119</v>
      </c>
      <c r="C54" s="30" t="s">
        <v>243</v>
      </c>
      <c r="D54" s="31" t="s">
        <v>252</v>
      </c>
      <c r="E54" s="30" t="s">
        <v>27</v>
      </c>
      <c r="F54" s="31" t="s">
        <v>120</v>
      </c>
      <c r="G54" s="14" t="str">
        <f t="shared" si="0"/>
        <v>4.37/km</v>
      </c>
      <c r="H54" s="16">
        <f t="shared" si="1"/>
        <v>0.007164351851851849</v>
      </c>
      <c r="I54" s="16">
        <f>F54-INDEX($F$5:$F$102,MATCH(D54,$D$5:$D$102,0))</f>
        <v>0.007164351851851849</v>
      </c>
    </row>
    <row r="55" spans="1:9" ht="15" customHeight="1">
      <c r="A55" s="14">
        <v>51</v>
      </c>
      <c r="B55" s="30" t="s">
        <v>121</v>
      </c>
      <c r="C55" s="30" t="s">
        <v>236</v>
      </c>
      <c r="D55" s="31" t="s">
        <v>252</v>
      </c>
      <c r="E55" s="30" t="s">
        <v>122</v>
      </c>
      <c r="F55" s="31" t="s">
        <v>123</v>
      </c>
      <c r="G55" s="14" t="str">
        <f t="shared" si="0"/>
        <v>4.38/km</v>
      </c>
      <c r="H55" s="16">
        <f t="shared" si="1"/>
        <v>0.007256944444444444</v>
      </c>
      <c r="I55" s="16">
        <f>F55-INDEX($F$5:$F$102,MATCH(D55,$D$5:$D$102,0))</f>
        <v>0.007256944444444444</v>
      </c>
    </row>
    <row r="56" spans="1:9" ht="15" customHeight="1">
      <c r="A56" s="14">
        <v>52</v>
      </c>
      <c r="B56" s="30" t="s">
        <v>290</v>
      </c>
      <c r="C56" s="30" t="s">
        <v>10</v>
      </c>
      <c r="D56" s="31" t="s">
        <v>263</v>
      </c>
      <c r="E56" s="30" t="s">
        <v>297</v>
      </c>
      <c r="F56" s="31" t="s">
        <v>124</v>
      </c>
      <c r="G56" s="14" t="str">
        <f t="shared" si="0"/>
        <v>4.39/km</v>
      </c>
      <c r="H56" s="16">
        <f t="shared" si="1"/>
        <v>0.007291666666666672</v>
      </c>
      <c r="I56" s="16">
        <f>F56-INDEX($F$5:$F$102,MATCH(D56,$D$5:$D$102,0))</f>
        <v>0</v>
      </c>
    </row>
    <row r="57" spans="1:9" ht="15" customHeight="1">
      <c r="A57" s="14">
        <v>53</v>
      </c>
      <c r="B57" s="30" t="s">
        <v>125</v>
      </c>
      <c r="C57" s="30" t="s">
        <v>126</v>
      </c>
      <c r="D57" s="31" t="s">
        <v>309</v>
      </c>
      <c r="E57" s="30" t="s">
        <v>127</v>
      </c>
      <c r="F57" s="31" t="s">
        <v>128</v>
      </c>
      <c r="G57" s="14" t="str">
        <f t="shared" si="0"/>
        <v>4.39/km</v>
      </c>
      <c r="H57" s="16">
        <f t="shared" si="1"/>
        <v>0.0073611111111111065</v>
      </c>
      <c r="I57" s="16">
        <f>F57-INDEX($F$5:$F$102,MATCH(D57,$D$5:$D$102,0))</f>
        <v>0.006516203703703698</v>
      </c>
    </row>
    <row r="58" spans="1:9" ht="15" customHeight="1">
      <c r="A58" s="14">
        <v>54</v>
      </c>
      <c r="B58" s="30" t="s">
        <v>129</v>
      </c>
      <c r="C58" s="30" t="s">
        <v>248</v>
      </c>
      <c r="D58" s="31" t="s">
        <v>254</v>
      </c>
      <c r="E58" s="30" t="s">
        <v>112</v>
      </c>
      <c r="F58" s="31" t="s">
        <v>130</v>
      </c>
      <c r="G58" s="14" t="str">
        <f t="shared" si="0"/>
        <v>4.40/km</v>
      </c>
      <c r="H58" s="16">
        <f t="shared" si="1"/>
        <v>0.0074537037037037054</v>
      </c>
      <c r="I58" s="16">
        <f>F58-INDEX($F$5:$F$102,MATCH(D58,$D$5:$D$102,0))</f>
        <v>0.0023263888888888883</v>
      </c>
    </row>
    <row r="59" spans="1:9" ht="15" customHeight="1">
      <c r="A59" s="14">
        <v>55</v>
      </c>
      <c r="B59" s="30" t="s">
        <v>131</v>
      </c>
      <c r="C59" s="30" t="s">
        <v>224</v>
      </c>
      <c r="D59" s="31" t="s">
        <v>253</v>
      </c>
      <c r="E59" s="30" t="s">
        <v>57</v>
      </c>
      <c r="F59" s="31" t="s">
        <v>132</v>
      </c>
      <c r="G59" s="14" t="str">
        <f t="shared" si="0"/>
        <v>4.41/km</v>
      </c>
      <c r="H59" s="16">
        <f t="shared" si="1"/>
        <v>0.007511574074074077</v>
      </c>
      <c r="I59" s="16">
        <f>F59-INDEX($F$5:$F$102,MATCH(D59,$D$5:$D$102,0))</f>
        <v>0.003634259259259264</v>
      </c>
    </row>
    <row r="60" spans="1:9" ht="15" customHeight="1">
      <c r="A60" s="14">
        <v>56</v>
      </c>
      <c r="B60" s="30" t="s">
        <v>133</v>
      </c>
      <c r="C60" s="30" t="s">
        <v>228</v>
      </c>
      <c r="D60" s="31" t="s">
        <v>309</v>
      </c>
      <c r="E60" s="30" t="s">
        <v>134</v>
      </c>
      <c r="F60" s="31" t="s">
        <v>135</v>
      </c>
      <c r="G60" s="14" t="str">
        <f t="shared" si="0"/>
        <v>4.43/km</v>
      </c>
      <c r="H60" s="16">
        <f t="shared" si="1"/>
        <v>0.007743055555555555</v>
      </c>
      <c r="I60" s="16">
        <f>F60-INDEX($F$5:$F$102,MATCH(D60,$D$5:$D$102,0))</f>
        <v>0.006898148148148146</v>
      </c>
    </row>
    <row r="61" spans="1:9" ht="15" customHeight="1">
      <c r="A61" s="14">
        <v>57</v>
      </c>
      <c r="B61" s="30" t="s">
        <v>292</v>
      </c>
      <c r="C61" s="30" t="s">
        <v>230</v>
      </c>
      <c r="D61" s="31" t="s">
        <v>309</v>
      </c>
      <c r="E61" s="30" t="s">
        <v>127</v>
      </c>
      <c r="F61" s="31" t="s">
        <v>136</v>
      </c>
      <c r="G61" s="14" t="str">
        <f t="shared" si="0"/>
        <v>4.44/km</v>
      </c>
      <c r="H61" s="16">
        <f t="shared" si="1"/>
        <v>0.007812500000000003</v>
      </c>
      <c r="I61" s="16">
        <f>F61-INDEX($F$5:$F$102,MATCH(D61,$D$5:$D$102,0))</f>
        <v>0.006967592592592595</v>
      </c>
    </row>
    <row r="62" spans="1:9" ht="15" customHeight="1">
      <c r="A62" s="14">
        <v>58</v>
      </c>
      <c r="B62" s="30" t="s">
        <v>137</v>
      </c>
      <c r="C62" s="30" t="s">
        <v>240</v>
      </c>
      <c r="D62" s="31" t="s">
        <v>255</v>
      </c>
      <c r="E62" s="30" t="s">
        <v>297</v>
      </c>
      <c r="F62" s="31" t="s">
        <v>138</v>
      </c>
      <c r="G62" s="14" t="str">
        <f t="shared" si="0"/>
        <v>4.45/km</v>
      </c>
      <c r="H62" s="16">
        <f t="shared" si="1"/>
        <v>0.007893518518518518</v>
      </c>
      <c r="I62" s="16">
        <f>F62-INDEX($F$5:$F$102,MATCH(D62,$D$5:$D$102,0))</f>
        <v>0.00659722222222222</v>
      </c>
    </row>
    <row r="63" spans="1:9" ht="15" customHeight="1">
      <c r="A63" s="14">
        <v>59</v>
      </c>
      <c r="B63" s="30" t="s">
        <v>298</v>
      </c>
      <c r="C63" s="30" t="s">
        <v>139</v>
      </c>
      <c r="D63" s="31" t="s">
        <v>254</v>
      </c>
      <c r="E63" s="30" t="s">
        <v>66</v>
      </c>
      <c r="F63" s="31" t="s">
        <v>140</v>
      </c>
      <c r="G63" s="14" t="str">
        <f t="shared" si="0"/>
        <v>4.46/km</v>
      </c>
      <c r="H63" s="16">
        <f t="shared" si="1"/>
        <v>0.007997685185185188</v>
      </c>
      <c r="I63" s="16">
        <f>F63-INDEX($F$5:$F$102,MATCH(D63,$D$5:$D$102,0))</f>
        <v>0.0028703703703703703</v>
      </c>
    </row>
    <row r="64" spans="1:9" ht="15" customHeight="1">
      <c r="A64" s="14">
        <v>60</v>
      </c>
      <c r="B64" s="30" t="s">
        <v>274</v>
      </c>
      <c r="C64" s="30" t="s">
        <v>225</v>
      </c>
      <c r="D64" s="31" t="s">
        <v>255</v>
      </c>
      <c r="E64" s="30" t="s">
        <v>297</v>
      </c>
      <c r="F64" s="31" t="s">
        <v>141</v>
      </c>
      <c r="G64" s="14" t="str">
        <f t="shared" si="0"/>
        <v>4.46/km</v>
      </c>
      <c r="H64" s="16">
        <f t="shared" si="1"/>
        <v>0.008032407407407408</v>
      </c>
      <c r="I64" s="16">
        <f>F64-INDEX($F$5:$F$102,MATCH(D64,$D$5:$D$102,0))</f>
        <v>0.006736111111111109</v>
      </c>
    </row>
    <row r="65" spans="1:9" ht="15" customHeight="1">
      <c r="A65" s="14">
        <v>61</v>
      </c>
      <c r="B65" s="30" t="s">
        <v>310</v>
      </c>
      <c r="C65" s="30" t="s">
        <v>269</v>
      </c>
      <c r="D65" s="31" t="s">
        <v>262</v>
      </c>
      <c r="E65" s="30" t="s">
        <v>308</v>
      </c>
      <c r="F65" s="31" t="s">
        <v>142</v>
      </c>
      <c r="G65" s="14" t="str">
        <f t="shared" si="0"/>
        <v>4.48/km</v>
      </c>
      <c r="H65" s="16">
        <f t="shared" si="1"/>
        <v>0.008206018518518519</v>
      </c>
      <c r="I65" s="16">
        <f>F65-INDEX($F$5:$F$102,MATCH(D65,$D$5:$D$102,0))</f>
        <v>0</v>
      </c>
    </row>
    <row r="66" spans="1:9" ht="15" customHeight="1">
      <c r="A66" s="14">
        <v>62</v>
      </c>
      <c r="B66" s="30" t="s">
        <v>13</v>
      </c>
      <c r="C66" s="30" t="s">
        <v>228</v>
      </c>
      <c r="D66" s="31" t="s">
        <v>251</v>
      </c>
      <c r="E66" s="30" t="s">
        <v>297</v>
      </c>
      <c r="F66" s="31" t="s">
        <v>143</v>
      </c>
      <c r="G66" s="14" t="str">
        <f t="shared" si="0"/>
        <v>4.49/km</v>
      </c>
      <c r="H66" s="16">
        <f t="shared" si="1"/>
        <v>0.00828703703703704</v>
      </c>
      <c r="I66" s="16">
        <f>F66-INDEX($F$5:$F$102,MATCH(D66,$D$5:$D$102,0))</f>
        <v>0.007025462962962966</v>
      </c>
    </row>
    <row r="67" spans="1:9" ht="15" customHeight="1">
      <c r="A67" s="14">
        <v>63</v>
      </c>
      <c r="B67" s="30" t="s">
        <v>144</v>
      </c>
      <c r="C67" s="30" t="s">
        <v>145</v>
      </c>
      <c r="D67" s="31" t="s">
        <v>309</v>
      </c>
      <c r="E67" s="30" t="s">
        <v>297</v>
      </c>
      <c r="F67" s="31" t="s">
        <v>146</v>
      </c>
      <c r="G67" s="14" t="str">
        <f t="shared" si="0"/>
        <v>4.50/km</v>
      </c>
      <c r="H67" s="16">
        <f t="shared" si="1"/>
        <v>0.008321759259259261</v>
      </c>
      <c r="I67" s="16">
        <f>F67-INDEX($F$5:$F$102,MATCH(D67,$D$5:$D$102,0))</f>
        <v>0.007476851851851853</v>
      </c>
    </row>
    <row r="68" spans="1:9" ht="15" customHeight="1">
      <c r="A68" s="14">
        <v>64</v>
      </c>
      <c r="B68" s="30" t="s">
        <v>147</v>
      </c>
      <c r="C68" s="30" t="s">
        <v>7</v>
      </c>
      <c r="D68" s="31" t="s">
        <v>254</v>
      </c>
      <c r="E68" s="30" t="s">
        <v>66</v>
      </c>
      <c r="F68" s="31" t="s">
        <v>148</v>
      </c>
      <c r="G68" s="14" t="str">
        <f t="shared" si="0"/>
        <v>4.50/km</v>
      </c>
      <c r="H68" s="16">
        <f t="shared" si="1"/>
        <v>0.008333333333333335</v>
      </c>
      <c r="I68" s="16">
        <f>F68-INDEX($F$5:$F$102,MATCH(D68,$D$5:$D$102,0))</f>
        <v>0.0032060185185185178</v>
      </c>
    </row>
    <row r="69" spans="1:9" ht="15" customHeight="1">
      <c r="A69" s="14">
        <v>65</v>
      </c>
      <c r="B69" s="30" t="s">
        <v>149</v>
      </c>
      <c r="C69" s="30" t="s">
        <v>235</v>
      </c>
      <c r="D69" s="31" t="s">
        <v>253</v>
      </c>
      <c r="E69" s="30" t="s">
        <v>66</v>
      </c>
      <c r="F69" s="31" t="s">
        <v>150</v>
      </c>
      <c r="G69" s="14" t="str">
        <f aca="true" t="shared" si="2" ref="G69:G102">TEXT(INT((HOUR(F69)*3600+MINUTE(F69)*60+SECOND(F69))/$I$3/60),"0")&amp;"."&amp;TEXT(MOD((HOUR(F69)*3600+MINUTE(F69)*60+SECOND(F69))/$I$3,60),"00")&amp;"/km"</f>
        <v>4.50/km</v>
      </c>
      <c r="H69" s="16">
        <f aca="true" t="shared" si="3" ref="H69:H84">F69-$F$5</f>
        <v>0.008344907407407409</v>
      </c>
      <c r="I69" s="16">
        <f>F69-INDEX($F$5:$F$102,MATCH(D69,$D$5:$D$102,0))</f>
        <v>0.004467592592592596</v>
      </c>
    </row>
    <row r="70" spans="1:9" ht="15" customHeight="1">
      <c r="A70" s="14">
        <v>66</v>
      </c>
      <c r="B70" s="30" t="s">
        <v>86</v>
      </c>
      <c r="C70" s="30" t="s">
        <v>276</v>
      </c>
      <c r="D70" s="31" t="s">
        <v>255</v>
      </c>
      <c r="E70" s="30" t="s">
        <v>297</v>
      </c>
      <c r="F70" s="31" t="s">
        <v>151</v>
      </c>
      <c r="G70" s="14" t="str">
        <f t="shared" si="2"/>
        <v>4.50/km</v>
      </c>
      <c r="H70" s="16">
        <f t="shared" si="3"/>
        <v>0.008414351851851857</v>
      </c>
      <c r="I70" s="16">
        <f>F70-INDEX($F$5:$F$102,MATCH(D70,$D$5:$D$102,0))</f>
        <v>0.007118055555555558</v>
      </c>
    </row>
    <row r="71" spans="1:9" ht="15" customHeight="1">
      <c r="A71" s="14">
        <v>67</v>
      </c>
      <c r="B71" s="30" t="s">
        <v>0</v>
      </c>
      <c r="C71" s="30" t="s">
        <v>231</v>
      </c>
      <c r="D71" s="31" t="s">
        <v>262</v>
      </c>
      <c r="E71" s="30" t="s">
        <v>307</v>
      </c>
      <c r="F71" s="31" t="s">
        <v>152</v>
      </c>
      <c r="G71" s="14" t="str">
        <f t="shared" si="2"/>
        <v>4.58/km</v>
      </c>
      <c r="H71" s="16">
        <f t="shared" si="3"/>
        <v>0.009131944444444446</v>
      </c>
      <c r="I71" s="16">
        <f>F71-INDEX($F$5:$F$102,MATCH(D71,$D$5:$D$102,0))</f>
        <v>0.0009259259259259273</v>
      </c>
    </row>
    <row r="72" spans="1:9" ht="15" customHeight="1">
      <c r="A72" s="14">
        <v>68</v>
      </c>
      <c r="B72" s="30" t="s">
        <v>153</v>
      </c>
      <c r="C72" s="30" t="s">
        <v>154</v>
      </c>
      <c r="D72" s="31" t="s">
        <v>263</v>
      </c>
      <c r="E72" s="30" t="s">
        <v>57</v>
      </c>
      <c r="F72" s="31" t="s">
        <v>155</v>
      </c>
      <c r="G72" s="14" t="str">
        <f t="shared" si="2"/>
        <v>4.60/km</v>
      </c>
      <c r="H72" s="16">
        <f t="shared" si="3"/>
        <v>0.009293981481481483</v>
      </c>
      <c r="I72" s="16">
        <f>F72-INDEX($F$5:$F$102,MATCH(D72,$D$5:$D$102,0))</f>
        <v>0.002002314814814811</v>
      </c>
    </row>
    <row r="73" spans="1:9" ht="15" customHeight="1">
      <c r="A73" s="14">
        <v>69</v>
      </c>
      <c r="B73" s="30" t="s">
        <v>300</v>
      </c>
      <c r="C73" s="30" t="s">
        <v>278</v>
      </c>
      <c r="D73" s="31" t="s">
        <v>255</v>
      </c>
      <c r="E73" s="30" t="s">
        <v>127</v>
      </c>
      <c r="F73" s="31" t="s">
        <v>156</v>
      </c>
      <c r="G73" s="14" t="str">
        <f t="shared" si="2"/>
        <v>5.03/km</v>
      </c>
      <c r="H73" s="16">
        <f t="shared" si="3"/>
        <v>0.009606481481481483</v>
      </c>
      <c r="I73" s="16">
        <f>F73-INDEX($F$5:$F$102,MATCH(D73,$D$5:$D$102,0))</f>
        <v>0.008310185185185184</v>
      </c>
    </row>
    <row r="74" spans="1:9" ht="15" customHeight="1">
      <c r="A74" s="14">
        <v>70</v>
      </c>
      <c r="B74" s="30" t="s">
        <v>294</v>
      </c>
      <c r="C74" s="30" t="s">
        <v>299</v>
      </c>
      <c r="D74" s="31" t="s">
        <v>309</v>
      </c>
      <c r="E74" s="30" t="s">
        <v>127</v>
      </c>
      <c r="F74" s="31" t="s">
        <v>157</v>
      </c>
      <c r="G74" s="14" t="str">
        <f t="shared" si="2"/>
        <v>5.03/km</v>
      </c>
      <c r="H74" s="16">
        <f t="shared" si="3"/>
        <v>0.009618055555555553</v>
      </c>
      <c r="I74" s="16">
        <f>F74-INDEX($F$5:$F$102,MATCH(D74,$D$5:$D$102,0))</f>
        <v>0.008773148148148145</v>
      </c>
    </row>
    <row r="75" spans="1:9" ht="15" customHeight="1">
      <c r="A75" s="14">
        <v>71</v>
      </c>
      <c r="B75" s="30" t="s">
        <v>158</v>
      </c>
      <c r="C75" s="30" t="s">
        <v>291</v>
      </c>
      <c r="D75" s="31" t="s">
        <v>266</v>
      </c>
      <c r="E75" s="30" t="s">
        <v>307</v>
      </c>
      <c r="F75" s="31" t="s">
        <v>159</v>
      </c>
      <c r="G75" s="14" t="str">
        <f t="shared" si="2"/>
        <v>5.03/km</v>
      </c>
      <c r="H75" s="16">
        <f t="shared" si="3"/>
        <v>0.009629629629629634</v>
      </c>
      <c r="I75" s="16">
        <f>F75-INDEX($F$5:$F$102,MATCH(D75,$D$5:$D$102,0))</f>
        <v>0.0030092592592592636</v>
      </c>
    </row>
    <row r="76" spans="1:9" ht="15" customHeight="1">
      <c r="A76" s="14">
        <v>72</v>
      </c>
      <c r="B76" s="30" t="s">
        <v>160</v>
      </c>
      <c r="C76" s="30" t="s">
        <v>232</v>
      </c>
      <c r="D76" s="31" t="s">
        <v>255</v>
      </c>
      <c r="E76" s="30" t="s">
        <v>66</v>
      </c>
      <c r="F76" s="31" t="s">
        <v>161</v>
      </c>
      <c r="G76" s="14" t="str">
        <f t="shared" si="2"/>
        <v>5.03/km</v>
      </c>
      <c r="H76" s="16">
        <f t="shared" si="3"/>
        <v>0.009641203703703704</v>
      </c>
      <c r="I76" s="16">
        <f>F76-INDEX($F$5:$F$102,MATCH(D76,$D$5:$D$102,0))</f>
        <v>0.008344907407407405</v>
      </c>
    </row>
    <row r="77" spans="1:9" ht="15" customHeight="1">
      <c r="A77" s="14">
        <v>73</v>
      </c>
      <c r="B77" s="30" t="s">
        <v>162</v>
      </c>
      <c r="C77" s="30" t="s">
        <v>9</v>
      </c>
      <c r="D77" s="31" t="s">
        <v>253</v>
      </c>
      <c r="E77" s="30" t="s">
        <v>127</v>
      </c>
      <c r="F77" s="31" t="s">
        <v>163</v>
      </c>
      <c r="G77" s="14" t="str">
        <f t="shared" si="2"/>
        <v>5.05/km</v>
      </c>
      <c r="H77" s="16">
        <f t="shared" si="3"/>
        <v>0.009826388888888891</v>
      </c>
      <c r="I77" s="16">
        <f>F77-INDEX($F$5:$F$102,MATCH(D77,$D$5:$D$102,0))</f>
        <v>0.005949074074074079</v>
      </c>
    </row>
    <row r="78" spans="1:9" ht="15" customHeight="1">
      <c r="A78" s="14">
        <v>74</v>
      </c>
      <c r="B78" s="30" t="s">
        <v>303</v>
      </c>
      <c r="C78" s="30" t="s">
        <v>228</v>
      </c>
      <c r="D78" s="31" t="s">
        <v>252</v>
      </c>
      <c r="E78" s="30" t="s">
        <v>127</v>
      </c>
      <c r="F78" s="31" t="s">
        <v>163</v>
      </c>
      <c r="G78" s="14" t="str">
        <f t="shared" si="2"/>
        <v>5.05/km</v>
      </c>
      <c r="H78" s="16">
        <f t="shared" si="3"/>
        <v>0.009826388888888891</v>
      </c>
      <c r="I78" s="16">
        <f>F78-INDEX($F$5:$F$102,MATCH(D78,$D$5:$D$102,0))</f>
        <v>0.009826388888888891</v>
      </c>
    </row>
    <row r="79" spans="1:9" ht="15" customHeight="1">
      <c r="A79" s="14">
        <v>75</v>
      </c>
      <c r="B79" s="30" t="s">
        <v>164</v>
      </c>
      <c r="C79" s="30" t="s">
        <v>165</v>
      </c>
      <c r="D79" s="31" t="s">
        <v>253</v>
      </c>
      <c r="E79" s="30" t="s">
        <v>297</v>
      </c>
      <c r="F79" s="31" t="s">
        <v>166</v>
      </c>
      <c r="G79" s="14" t="str">
        <f t="shared" si="2"/>
        <v>5.07/km</v>
      </c>
      <c r="H79" s="16">
        <f t="shared" si="3"/>
        <v>0.00994212962962963</v>
      </c>
      <c r="I79" s="16">
        <f>F79-INDEX($F$5:$F$102,MATCH(D79,$D$5:$D$102,0))</f>
        <v>0.006064814814814818</v>
      </c>
    </row>
    <row r="80" spans="1:9" ht="15" customHeight="1">
      <c r="A80" s="14">
        <v>76</v>
      </c>
      <c r="B80" s="30" t="s">
        <v>167</v>
      </c>
      <c r="C80" s="30" t="s">
        <v>6</v>
      </c>
      <c r="D80" s="31" t="s">
        <v>254</v>
      </c>
      <c r="E80" s="30" t="s">
        <v>281</v>
      </c>
      <c r="F80" s="31" t="s">
        <v>168</v>
      </c>
      <c r="G80" s="14" t="str">
        <f t="shared" si="2"/>
        <v>5.08/km</v>
      </c>
      <c r="H80" s="16">
        <f t="shared" si="3"/>
        <v>0.010046296296296296</v>
      </c>
      <c r="I80" s="16">
        <f>F80-INDEX($F$5:$F$102,MATCH(D80,$D$5:$D$102,0))</f>
        <v>0.004918981481481479</v>
      </c>
    </row>
    <row r="81" spans="1:9" ht="15" customHeight="1">
      <c r="A81" s="14">
        <v>77</v>
      </c>
      <c r="B81" s="30" t="s">
        <v>169</v>
      </c>
      <c r="C81" s="30" t="s">
        <v>247</v>
      </c>
      <c r="D81" s="31" t="s">
        <v>253</v>
      </c>
      <c r="E81" s="30" t="s">
        <v>127</v>
      </c>
      <c r="F81" s="31" t="s">
        <v>170</v>
      </c>
      <c r="G81" s="14" t="str">
        <f t="shared" si="2"/>
        <v>5.11/km</v>
      </c>
      <c r="H81" s="16">
        <f t="shared" si="3"/>
        <v>0.0103587962962963</v>
      </c>
      <c r="I81" s="16">
        <f>F81-INDEX($F$5:$F$102,MATCH(D81,$D$5:$D$102,0))</f>
        <v>0.006481481481481487</v>
      </c>
    </row>
    <row r="82" spans="1:9" ht="15" customHeight="1">
      <c r="A82" s="14">
        <v>78</v>
      </c>
      <c r="B82" s="30" t="s">
        <v>131</v>
      </c>
      <c r="C82" s="30" t="s">
        <v>242</v>
      </c>
      <c r="D82" s="31" t="s">
        <v>256</v>
      </c>
      <c r="E82" s="30" t="s">
        <v>57</v>
      </c>
      <c r="F82" s="31" t="s">
        <v>171</v>
      </c>
      <c r="G82" s="14" t="str">
        <f t="shared" si="2"/>
        <v>5.13/km</v>
      </c>
      <c r="H82" s="16">
        <f t="shared" si="3"/>
        <v>0.01053240740740741</v>
      </c>
      <c r="I82" s="16">
        <f>F82-INDEX($F$5:$F$102,MATCH(D82,$D$5:$D$102,0))</f>
        <v>0.004687500000000004</v>
      </c>
    </row>
    <row r="83" spans="1:9" ht="15" customHeight="1">
      <c r="A83" s="14">
        <v>79</v>
      </c>
      <c r="B83" s="30" t="s">
        <v>294</v>
      </c>
      <c r="C83" s="30" t="s">
        <v>293</v>
      </c>
      <c r="D83" s="31" t="s">
        <v>266</v>
      </c>
      <c r="E83" s="30" t="s">
        <v>57</v>
      </c>
      <c r="F83" s="31" t="s">
        <v>172</v>
      </c>
      <c r="G83" s="14" t="str">
        <f t="shared" si="2"/>
        <v>5.15/km</v>
      </c>
      <c r="H83" s="16">
        <f t="shared" si="3"/>
        <v>0.010752314814814819</v>
      </c>
      <c r="I83" s="16">
        <f>F83-INDEX($F$5:$F$102,MATCH(D83,$D$5:$D$102,0))</f>
        <v>0.0041319444444444485</v>
      </c>
    </row>
    <row r="84" spans="1:9" ht="15" customHeight="1">
      <c r="A84" s="14">
        <v>80</v>
      </c>
      <c r="B84" s="30" t="s">
        <v>302</v>
      </c>
      <c r="C84" s="30" t="s">
        <v>242</v>
      </c>
      <c r="D84" s="31" t="s">
        <v>256</v>
      </c>
      <c r="E84" s="30" t="s">
        <v>47</v>
      </c>
      <c r="F84" s="31" t="s">
        <v>172</v>
      </c>
      <c r="G84" s="14" t="str">
        <f t="shared" si="2"/>
        <v>5.15/km</v>
      </c>
      <c r="H84" s="16">
        <f aca="true" t="shared" si="4" ref="H84:H93">F84-$F$5</f>
        <v>0.010752314814814819</v>
      </c>
      <c r="I84" s="16">
        <f>F84-INDEX($F$5:$F$102,MATCH(D84,$D$5:$D$102,0))</f>
        <v>0.004907407407407412</v>
      </c>
    </row>
    <row r="85" spans="1:9" ht="15" customHeight="1">
      <c r="A85" s="14">
        <v>81</v>
      </c>
      <c r="B85" s="30" t="s">
        <v>173</v>
      </c>
      <c r="C85" s="30" t="s">
        <v>259</v>
      </c>
      <c r="D85" s="31" t="s">
        <v>253</v>
      </c>
      <c r="E85" s="30" t="s">
        <v>127</v>
      </c>
      <c r="F85" s="31" t="s">
        <v>174</v>
      </c>
      <c r="G85" s="14" t="str">
        <f t="shared" si="2"/>
        <v>5.15/km</v>
      </c>
      <c r="H85" s="16">
        <f t="shared" si="4"/>
        <v>0.010763888888888889</v>
      </c>
      <c r="I85" s="16">
        <f>F85-INDEX($F$5:$F$102,MATCH(D85,$D$5:$D$102,0))</f>
        <v>0.006886574074074076</v>
      </c>
    </row>
    <row r="86" spans="1:9" ht="15" customHeight="1">
      <c r="A86" s="14">
        <v>82</v>
      </c>
      <c r="B86" s="30" t="s">
        <v>175</v>
      </c>
      <c r="C86" s="30" t="s">
        <v>257</v>
      </c>
      <c r="D86" s="31" t="s">
        <v>252</v>
      </c>
      <c r="E86" s="30" t="s">
        <v>297</v>
      </c>
      <c r="F86" s="31" t="s">
        <v>176</v>
      </c>
      <c r="G86" s="14" t="str">
        <f t="shared" si="2"/>
        <v>5.17/km</v>
      </c>
      <c r="H86" s="16">
        <f t="shared" si="4"/>
        <v>0.0109375</v>
      </c>
      <c r="I86" s="16">
        <f>F86-INDEX($F$5:$F$102,MATCH(D86,$D$5:$D$102,0))</f>
        <v>0.0109375</v>
      </c>
    </row>
    <row r="87" spans="1:9" ht="15" customHeight="1">
      <c r="A87" s="14">
        <v>83</v>
      </c>
      <c r="B87" s="30" t="s">
        <v>177</v>
      </c>
      <c r="C87" s="30" t="s">
        <v>238</v>
      </c>
      <c r="D87" s="31" t="s">
        <v>309</v>
      </c>
      <c r="E87" s="30" t="s">
        <v>297</v>
      </c>
      <c r="F87" s="31" t="s">
        <v>178</v>
      </c>
      <c r="G87" s="14" t="str">
        <f t="shared" si="2"/>
        <v>5.18/km</v>
      </c>
      <c r="H87" s="16">
        <f t="shared" si="4"/>
        <v>0.011018518518518521</v>
      </c>
      <c r="I87" s="16">
        <f>F87-INDEX($F$5:$F$102,MATCH(D87,$D$5:$D$102,0))</f>
        <v>0.010173611111111112</v>
      </c>
    </row>
    <row r="88" spans="1:9" ht="15" customHeight="1">
      <c r="A88" s="14">
        <v>84</v>
      </c>
      <c r="B88" s="30" t="s">
        <v>158</v>
      </c>
      <c r="C88" s="30" t="s">
        <v>179</v>
      </c>
      <c r="D88" s="31" t="s">
        <v>262</v>
      </c>
      <c r="E88" s="30" t="s">
        <v>307</v>
      </c>
      <c r="F88" s="31" t="s">
        <v>180</v>
      </c>
      <c r="G88" s="14" t="str">
        <f t="shared" si="2"/>
        <v>5.18/km</v>
      </c>
      <c r="H88" s="16">
        <f t="shared" si="4"/>
        <v>0.011041666666666668</v>
      </c>
      <c r="I88" s="16">
        <f>F88-INDEX($F$5:$F$102,MATCH(D88,$D$5:$D$102,0))</f>
        <v>0.0028356481481481496</v>
      </c>
    </row>
    <row r="89" spans="1:9" ht="15" customHeight="1">
      <c r="A89" s="14">
        <v>85</v>
      </c>
      <c r="B89" s="30" t="s">
        <v>181</v>
      </c>
      <c r="C89" s="30" t="s">
        <v>8</v>
      </c>
      <c r="D89" s="31" t="s">
        <v>252</v>
      </c>
      <c r="E89" s="30" t="s">
        <v>297</v>
      </c>
      <c r="F89" s="31" t="s">
        <v>182</v>
      </c>
      <c r="G89" s="14" t="str">
        <f t="shared" si="2"/>
        <v>5.20/km</v>
      </c>
      <c r="H89" s="16">
        <f t="shared" si="4"/>
        <v>0.011261574074074073</v>
      </c>
      <c r="I89" s="16">
        <f>F89-INDEX($F$5:$F$102,MATCH(D89,$D$5:$D$102,0))</f>
        <v>0.011261574074074073</v>
      </c>
    </row>
    <row r="90" spans="1:9" ht="15" customHeight="1">
      <c r="A90" s="14">
        <v>86</v>
      </c>
      <c r="B90" s="30" t="s">
        <v>286</v>
      </c>
      <c r="C90" s="30" t="s">
        <v>224</v>
      </c>
      <c r="D90" s="31" t="s">
        <v>256</v>
      </c>
      <c r="E90" s="30" t="s">
        <v>297</v>
      </c>
      <c r="F90" s="31" t="s">
        <v>183</v>
      </c>
      <c r="G90" s="14" t="str">
        <f t="shared" si="2"/>
        <v>5.21/km</v>
      </c>
      <c r="H90" s="16">
        <f t="shared" si="4"/>
        <v>0.01127314814814815</v>
      </c>
      <c r="I90" s="16">
        <f>F90-INDEX($F$5:$F$102,MATCH(D90,$D$5:$D$102,0))</f>
        <v>0.005428240740740744</v>
      </c>
    </row>
    <row r="91" spans="1:9" ht="15" customHeight="1">
      <c r="A91" s="14">
        <v>87</v>
      </c>
      <c r="B91" s="30" t="s">
        <v>184</v>
      </c>
      <c r="C91" s="30" t="s">
        <v>239</v>
      </c>
      <c r="D91" s="31" t="s">
        <v>256</v>
      </c>
      <c r="E91" s="30" t="s">
        <v>185</v>
      </c>
      <c r="F91" s="31" t="s">
        <v>186</v>
      </c>
      <c r="G91" s="14" t="str">
        <f t="shared" si="2"/>
        <v>5.24/km</v>
      </c>
      <c r="H91" s="16">
        <f t="shared" si="4"/>
        <v>0.011620370370370375</v>
      </c>
      <c r="I91" s="16">
        <f>F91-INDEX($F$5:$F$102,MATCH(D91,$D$5:$D$102,0))</f>
        <v>0.005775462962962968</v>
      </c>
    </row>
    <row r="92" spans="1:9" ht="15" customHeight="1">
      <c r="A92" s="14">
        <v>88</v>
      </c>
      <c r="B92" s="30" t="s">
        <v>300</v>
      </c>
      <c r="C92" s="30" t="s">
        <v>229</v>
      </c>
      <c r="D92" s="31" t="s">
        <v>253</v>
      </c>
      <c r="E92" s="30" t="s">
        <v>127</v>
      </c>
      <c r="F92" s="31" t="s">
        <v>187</v>
      </c>
      <c r="G92" s="14" t="str">
        <f t="shared" si="2"/>
        <v>5.26/km</v>
      </c>
      <c r="H92" s="16">
        <f t="shared" si="4"/>
        <v>0.011817129629629632</v>
      </c>
      <c r="I92" s="16">
        <f>F92-INDEX($F$5:$F$102,MATCH(D92,$D$5:$D$102,0))</f>
        <v>0.00793981481481482</v>
      </c>
    </row>
    <row r="93" spans="1:9" ht="15" customHeight="1">
      <c r="A93" s="14">
        <v>89</v>
      </c>
      <c r="B93" s="30" t="s">
        <v>272</v>
      </c>
      <c r="C93" s="30" t="s">
        <v>287</v>
      </c>
      <c r="D93" s="31" t="s">
        <v>309</v>
      </c>
      <c r="E93" s="30" t="s">
        <v>127</v>
      </c>
      <c r="F93" s="31" t="s">
        <v>188</v>
      </c>
      <c r="G93" s="14" t="str">
        <f t="shared" si="2"/>
        <v>5.32/km</v>
      </c>
      <c r="H93" s="16">
        <f t="shared" si="4"/>
        <v>0.012384259259259262</v>
      </c>
      <c r="I93" s="16">
        <f>F93-INDEX($F$5:$F$102,MATCH(D93,$D$5:$D$102,0))</f>
        <v>0.011539351851851853</v>
      </c>
    </row>
    <row r="94" spans="1:9" ht="15" customHeight="1">
      <c r="A94" s="14">
        <v>90</v>
      </c>
      <c r="B94" s="30" t="s">
        <v>189</v>
      </c>
      <c r="C94" s="30" t="s">
        <v>190</v>
      </c>
      <c r="D94" s="31" t="s">
        <v>267</v>
      </c>
      <c r="E94" s="30" t="s">
        <v>35</v>
      </c>
      <c r="F94" s="31" t="s">
        <v>191</v>
      </c>
      <c r="G94" s="14" t="str">
        <f t="shared" si="2"/>
        <v>5.33/km</v>
      </c>
      <c r="H94" s="16">
        <f aca="true" t="shared" si="5" ref="H94:H102">F94-$F$5</f>
        <v>0.01244212962962963</v>
      </c>
      <c r="I94" s="16">
        <f>F94-INDEX($F$5:$F$102,MATCH(D94,$D$5:$D$102,0))</f>
        <v>0</v>
      </c>
    </row>
    <row r="95" spans="1:9" ht="15" customHeight="1">
      <c r="A95" s="14">
        <v>91</v>
      </c>
      <c r="B95" s="30" t="s">
        <v>149</v>
      </c>
      <c r="C95" s="30" t="s">
        <v>250</v>
      </c>
      <c r="D95" s="31" t="s">
        <v>256</v>
      </c>
      <c r="E95" s="30" t="s">
        <v>66</v>
      </c>
      <c r="F95" s="31" t="s">
        <v>192</v>
      </c>
      <c r="G95" s="14" t="str">
        <f t="shared" si="2"/>
        <v>5.47/km</v>
      </c>
      <c r="H95" s="16">
        <f t="shared" si="5"/>
        <v>0.013761574074074072</v>
      </c>
      <c r="I95" s="16">
        <f>F95-INDEX($F$5:$F$102,MATCH(D95,$D$5:$D$102,0))</f>
        <v>0.007916666666666666</v>
      </c>
    </row>
    <row r="96" spans="1:9" ht="15" customHeight="1">
      <c r="A96" s="14">
        <v>92</v>
      </c>
      <c r="B96" s="30" t="s">
        <v>193</v>
      </c>
      <c r="C96" s="30" t="s">
        <v>194</v>
      </c>
      <c r="D96" s="31" t="s">
        <v>263</v>
      </c>
      <c r="E96" s="30" t="s">
        <v>66</v>
      </c>
      <c r="F96" s="31" t="s">
        <v>195</v>
      </c>
      <c r="G96" s="14" t="str">
        <f t="shared" si="2"/>
        <v>5.47/km</v>
      </c>
      <c r="H96" s="16">
        <f t="shared" si="5"/>
        <v>0.013773148148148145</v>
      </c>
      <c r="I96" s="16">
        <f>F96-INDEX($F$5:$F$102,MATCH(D96,$D$5:$D$102,0))</f>
        <v>0.0064814814814814735</v>
      </c>
    </row>
    <row r="97" spans="1:9" ht="15" customHeight="1">
      <c r="A97" s="14">
        <v>93</v>
      </c>
      <c r="B97" s="30" t="s">
        <v>54</v>
      </c>
      <c r="C97" s="30" t="s">
        <v>243</v>
      </c>
      <c r="D97" s="31" t="s">
        <v>262</v>
      </c>
      <c r="E97" s="30" t="s">
        <v>57</v>
      </c>
      <c r="F97" s="31" t="s">
        <v>196</v>
      </c>
      <c r="G97" s="14" t="str">
        <f t="shared" si="2"/>
        <v>6.06/km</v>
      </c>
      <c r="H97" s="16">
        <f t="shared" si="5"/>
        <v>0.015625</v>
      </c>
      <c r="I97" s="16">
        <f>F97-INDEX($F$5:$F$102,MATCH(D97,$D$5:$D$102,0))</f>
        <v>0.007418981481481481</v>
      </c>
    </row>
    <row r="98" spans="1:9" ht="15" customHeight="1">
      <c r="A98" s="14">
        <v>94</v>
      </c>
      <c r="B98" s="30" t="s">
        <v>197</v>
      </c>
      <c r="C98" s="30" t="s">
        <v>277</v>
      </c>
      <c r="D98" s="31" t="s">
        <v>309</v>
      </c>
      <c r="E98" s="30" t="s">
        <v>297</v>
      </c>
      <c r="F98" s="31" t="s">
        <v>198</v>
      </c>
      <c r="G98" s="14" t="str">
        <f t="shared" si="2"/>
        <v>6.08/km</v>
      </c>
      <c r="H98" s="16">
        <f t="shared" si="5"/>
        <v>0.015740740740740743</v>
      </c>
      <c r="I98" s="16">
        <f>F98-INDEX($F$5:$F$102,MATCH(D98,$D$5:$D$102,0))</f>
        <v>0.014895833333333334</v>
      </c>
    </row>
    <row r="99" spans="1:9" ht="15" customHeight="1">
      <c r="A99" s="14">
        <v>95</v>
      </c>
      <c r="B99" s="30" t="s">
        <v>199</v>
      </c>
      <c r="C99" s="30" t="s">
        <v>234</v>
      </c>
      <c r="D99" s="31" t="s">
        <v>253</v>
      </c>
      <c r="E99" s="30" t="s">
        <v>57</v>
      </c>
      <c r="F99" s="31" t="s">
        <v>200</v>
      </c>
      <c r="G99" s="14" t="str">
        <f t="shared" si="2"/>
        <v>6.28/km</v>
      </c>
      <c r="H99" s="16">
        <f t="shared" si="5"/>
        <v>0.01763888888888889</v>
      </c>
      <c r="I99" s="16">
        <f>F99-INDEX($F$5:$F$102,MATCH(D99,$D$5:$D$102,0))</f>
        <v>0.013761574074074079</v>
      </c>
    </row>
    <row r="100" spans="1:9" ht="15" customHeight="1">
      <c r="A100" s="14">
        <v>96</v>
      </c>
      <c r="B100" s="30" t="s">
        <v>201</v>
      </c>
      <c r="C100" s="30" t="s">
        <v>268</v>
      </c>
      <c r="D100" s="31" t="s">
        <v>267</v>
      </c>
      <c r="E100" s="30" t="s">
        <v>16</v>
      </c>
      <c r="F100" s="31" t="s">
        <v>202</v>
      </c>
      <c r="G100" s="14" t="str">
        <f t="shared" si="2"/>
        <v>6.45/km</v>
      </c>
      <c r="H100" s="16">
        <f t="shared" si="5"/>
        <v>0.019236111111111107</v>
      </c>
      <c r="I100" s="16">
        <f>F100-INDEX($F$5:$F$102,MATCH(D100,$D$5:$D$102,0))</f>
        <v>0.006793981481481477</v>
      </c>
    </row>
    <row r="101" spans="1:9" ht="15" customHeight="1">
      <c r="A101" s="14">
        <v>97</v>
      </c>
      <c r="B101" s="30" t="s">
        <v>203</v>
      </c>
      <c r="C101" s="30" t="s">
        <v>204</v>
      </c>
      <c r="D101" s="31" t="s">
        <v>309</v>
      </c>
      <c r="E101" s="30" t="s">
        <v>127</v>
      </c>
      <c r="F101" s="31" t="s">
        <v>205</v>
      </c>
      <c r="G101" s="14" t="str">
        <f t="shared" si="2"/>
        <v>6.46/km</v>
      </c>
      <c r="H101" s="16">
        <f t="shared" si="5"/>
        <v>0.01939814814814815</v>
      </c>
      <c r="I101" s="16">
        <f>F101-INDEX($F$5:$F$102,MATCH(D101,$D$5:$D$102,0))</f>
        <v>0.01855324074074074</v>
      </c>
    </row>
    <row r="102" spans="1:9" ht="15" customHeight="1">
      <c r="A102" s="18">
        <v>98</v>
      </c>
      <c r="B102" s="32" t="s">
        <v>206</v>
      </c>
      <c r="C102" s="32" t="s">
        <v>289</v>
      </c>
      <c r="D102" s="33" t="s">
        <v>270</v>
      </c>
      <c r="E102" s="32" t="s">
        <v>207</v>
      </c>
      <c r="F102" s="33" t="s">
        <v>208</v>
      </c>
      <c r="G102" s="18" t="str">
        <f t="shared" si="2"/>
        <v>6.53/km</v>
      </c>
      <c r="H102" s="20">
        <f t="shared" si="5"/>
        <v>0.02002314814814815</v>
      </c>
      <c r="I102" s="20">
        <f>F102-INDEX($F$5:$F$102,MATCH(D102,$D$5:$D$102,0))</f>
        <v>0</v>
      </c>
    </row>
  </sheetData>
  <autoFilter ref="A4:I102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Giro della Sabina</v>
      </c>
      <c r="B1" s="28"/>
      <c r="C1" s="28"/>
    </row>
    <row r="2" spans="1:3" ht="42" customHeight="1">
      <c r="A2" s="29" t="str">
        <f>Individuale!A3&amp;" km. "&amp;Individuale!I3</f>
        <v>Atina (FR) Italia - Domenica 17/11/2013 km. 8,2</v>
      </c>
      <c r="B2" s="29"/>
      <c r="C2" s="29"/>
    </row>
    <row r="3" spans="1:3" ht="24.75" customHeight="1">
      <c r="A3" s="21" t="s">
        <v>215</v>
      </c>
      <c r="B3" s="22" t="s">
        <v>219</v>
      </c>
      <c r="C3" s="22" t="s">
        <v>213</v>
      </c>
    </row>
    <row r="4" spans="1:3" ht="15" customHeight="1">
      <c r="A4" s="10">
        <v>1</v>
      </c>
      <c r="B4" s="11" t="s">
        <v>297</v>
      </c>
      <c r="C4" s="23">
        <v>24</v>
      </c>
    </row>
    <row r="5" spans="1:3" ht="15" customHeight="1">
      <c r="A5" s="14">
        <v>2</v>
      </c>
      <c r="B5" s="15" t="s">
        <v>127</v>
      </c>
      <c r="C5" s="24">
        <v>11</v>
      </c>
    </row>
    <row r="6" spans="1:3" ht="15" customHeight="1">
      <c r="A6" s="14">
        <v>3</v>
      </c>
      <c r="B6" s="15" t="s">
        <v>57</v>
      </c>
      <c r="C6" s="24">
        <v>9</v>
      </c>
    </row>
    <row r="7" spans="1:3" ht="15" customHeight="1">
      <c r="A7" s="14">
        <v>4</v>
      </c>
      <c r="B7" s="15" t="s">
        <v>66</v>
      </c>
      <c r="C7" s="24">
        <v>9</v>
      </c>
    </row>
    <row r="8" spans="1:3" ht="15" customHeight="1">
      <c r="A8" s="14">
        <v>5</v>
      </c>
      <c r="B8" s="15" t="s">
        <v>35</v>
      </c>
      <c r="C8" s="24">
        <v>5</v>
      </c>
    </row>
    <row r="9" spans="1:3" ht="15" customHeight="1">
      <c r="A9" s="14">
        <v>6</v>
      </c>
      <c r="B9" s="15" t="s">
        <v>52</v>
      </c>
      <c r="C9" s="24">
        <v>5</v>
      </c>
    </row>
    <row r="10" spans="1:3" ht="15" customHeight="1">
      <c r="A10" s="14">
        <v>7</v>
      </c>
      <c r="B10" s="15" t="s">
        <v>307</v>
      </c>
      <c r="C10" s="24">
        <v>4</v>
      </c>
    </row>
    <row r="11" spans="1:3" ht="15" customHeight="1">
      <c r="A11" s="14">
        <v>8</v>
      </c>
      <c r="B11" s="15" t="s">
        <v>47</v>
      </c>
      <c r="C11" s="24">
        <v>4</v>
      </c>
    </row>
    <row r="12" spans="1:3" ht="15" customHeight="1">
      <c r="A12" s="14">
        <v>9</v>
      </c>
      <c r="B12" s="15" t="s">
        <v>27</v>
      </c>
      <c r="C12" s="24">
        <v>4</v>
      </c>
    </row>
    <row r="13" spans="1:3" ht="15" customHeight="1">
      <c r="A13" s="14">
        <v>10</v>
      </c>
      <c r="B13" s="15" t="s">
        <v>16</v>
      </c>
      <c r="C13" s="24">
        <v>3</v>
      </c>
    </row>
    <row r="14" spans="1:3" ht="15" customHeight="1">
      <c r="A14" s="14">
        <v>11</v>
      </c>
      <c r="B14" s="15" t="s">
        <v>281</v>
      </c>
      <c r="C14" s="24">
        <v>3</v>
      </c>
    </row>
    <row r="15" spans="1:3" ht="15" customHeight="1">
      <c r="A15" s="14">
        <v>12</v>
      </c>
      <c r="B15" s="15" t="s">
        <v>41</v>
      </c>
      <c r="C15" s="24">
        <v>2</v>
      </c>
    </row>
    <row r="16" spans="1:3" ht="15" customHeight="1">
      <c r="A16" s="14">
        <v>13</v>
      </c>
      <c r="B16" s="15" t="s">
        <v>112</v>
      </c>
      <c r="C16" s="24">
        <v>2</v>
      </c>
    </row>
    <row r="17" spans="1:3" ht="15" customHeight="1">
      <c r="A17" s="14">
        <v>14</v>
      </c>
      <c r="B17" s="15" t="s">
        <v>134</v>
      </c>
      <c r="C17" s="24">
        <v>1</v>
      </c>
    </row>
    <row r="18" spans="1:3" ht="15" customHeight="1">
      <c r="A18" s="14">
        <v>15</v>
      </c>
      <c r="B18" s="15" t="s">
        <v>207</v>
      </c>
      <c r="C18" s="24">
        <v>1</v>
      </c>
    </row>
    <row r="19" spans="1:3" ht="15" customHeight="1">
      <c r="A19" s="14">
        <v>16</v>
      </c>
      <c r="B19" s="15" t="s">
        <v>122</v>
      </c>
      <c r="C19" s="24">
        <v>1</v>
      </c>
    </row>
    <row r="20" spans="1:3" ht="15" customHeight="1">
      <c r="A20" s="14">
        <v>17</v>
      </c>
      <c r="B20" s="15" t="s">
        <v>22</v>
      </c>
      <c r="C20" s="24">
        <v>1</v>
      </c>
    </row>
    <row r="21" spans="1:3" ht="15" customHeight="1">
      <c r="A21" s="14">
        <v>18</v>
      </c>
      <c r="B21" s="15" t="s">
        <v>105</v>
      </c>
      <c r="C21" s="24">
        <v>1</v>
      </c>
    </row>
    <row r="22" spans="1:3" ht="15" customHeight="1">
      <c r="A22" s="14">
        <v>19</v>
      </c>
      <c r="B22" s="15" t="s">
        <v>50</v>
      </c>
      <c r="C22" s="24">
        <v>1</v>
      </c>
    </row>
    <row r="23" spans="1:3" ht="15" customHeight="1">
      <c r="A23" s="14">
        <v>20</v>
      </c>
      <c r="B23" s="15" t="s">
        <v>19</v>
      </c>
      <c r="C23" s="24">
        <v>1</v>
      </c>
    </row>
    <row r="24" spans="1:3" ht="15" customHeight="1">
      <c r="A24" s="14">
        <v>21</v>
      </c>
      <c r="B24" s="15" t="s">
        <v>308</v>
      </c>
      <c r="C24" s="24">
        <v>1</v>
      </c>
    </row>
    <row r="25" spans="1:3" ht="15" customHeight="1">
      <c r="A25" s="14">
        <v>22</v>
      </c>
      <c r="B25" s="15" t="s">
        <v>110</v>
      </c>
      <c r="C25" s="24">
        <v>1</v>
      </c>
    </row>
    <row r="26" spans="1:3" ht="15" customHeight="1">
      <c r="A26" s="14">
        <v>23</v>
      </c>
      <c r="B26" s="15" t="s">
        <v>185</v>
      </c>
      <c r="C26" s="24">
        <v>1</v>
      </c>
    </row>
    <row r="27" spans="1:3" ht="15" customHeight="1">
      <c r="A27" s="14">
        <v>24</v>
      </c>
      <c r="B27" s="15" t="s">
        <v>1</v>
      </c>
      <c r="C27" s="24">
        <v>1</v>
      </c>
    </row>
    <row r="28" spans="1:3" ht="15" customHeight="1">
      <c r="A28" s="14">
        <v>25</v>
      </c>
      <c r="B28" s="15" t="s">
        <v>30</v>
      </c>
      <c r="C28" s="24">
        <v>1</v>
      </c>
    </row>
    <row r="29" spans="1:3" ht="15" customHeight="1">
      <c r="A29" s="18">
        <v>26</v>
      </c>
      <c r="B29" s="19" t="s">
        <v>89</v>
      </c>
      <c r="C29" s="34">
        <v>1</v>
      </c>
    </row>
    <row r="30" ht="12.75">
      <c r="C30" s="2">
        <f>SUM(C4:C29)</f>
        <v>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2013-11-18T13:48:18Z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