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<sst xmlns="http://schemas.openxmlformats.org/spreadsheetml/2006/main" count="299" uniqueCount="175">
  <si>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</si>
  <si>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</si>
  <si>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</si>
  <si>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</si>
  <si>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</si>
  <si>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</si>
  <si>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</si>
  <si>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</si>
  <si>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</si>
  <si>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</si>
  <si>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</si>
  <si>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Boudouma</t>
  </si>
  <si>
    <t>Yahya</t>
  </si>
  <si>
    <t>MM-40  C</t>
  </si>
  <si>
    <t>Sabina Marathon Club</t>
  </si>
  <si>
    <t>Angelucci</t>
  </si>
  <si>
    <t>Enrico</t>
  </si>
  <si>
    <t>MM-35  B</t>
  </si>
  <si>
    <t>Amatori Podistica Terni</t>
  </si>
  <si>
    <t>Costanzi</t>
  </si>
  <si>
    <t>Runners Sangemini</t>
  </si>
  <si>
    <t>Ricci</t>
  </si>
  <si>
    <t>Fabio</t>
  </si>
  <si>
    <t>Atletica Palazzo</t>
  </si>
  <si>
    <t>Cavallucci</t>
  </si>
  <si>
    <t>Marco</t>
  </si>
  <si>
    <t>MM-45  D</t>
  </si>
  <si>
    <t>Strojny</t>
  </si>
  <si>
    <t>Grzegorz Andrzey</t>
  </si>
  <si>
    <t>ASD Amatiri Atl pomezia</t>
  </si>
  <si>
    <t>Montini</t>
  </si>
  <si>
    <t>Federico</t>
  </si>
  <si>
    <t>AM  A</t>
  </si>
  <si>
    <t>De Carli</t>
  </si>
  <si>
    <t>Fabrizio</t>
  </si>
  <si>
    <t>Corsa dei Santi</t>
  </si>
  <si>
    <t>Urbinati</t>
  </si>
  <si>
    <t>Veraldo</t>
  </si>
  <si>
    <t>MM-55  F</t>
  </si>
  <si>
    <t>La Cava</t>
  </si>
  <si>
    <t>Paolo</t>
  </si>
  <si>
    <t>Mollica</t>
  </si>
  <si>
    <t>Mariano</t>
  </si>
  <si>
    <t>MM-50  E</t>
  </si>
  <si>
    <t>Silvestri</t>
  </si>
  <si>
    <t>Alessandro</t>
  </si>
  <si>
    <t>GS D. ValRosandra Trieste</t>
  </si>
  <si>
    <t>Adriano</t>
  </si>
  <si>
    <t>MM-60  G</t>
  </si>
  <si>
    <t>Atletica Fiano Romano</t>
  </si>
  <si>
    <t>Fogli</t>
  </si>
  <si>
    <t>Lido</t>
  </si>
  <si>
    <t>Atl. RomaCapitale</t>
  </si>
  <si>
    <t>Schisano</t>
  </si>
  <si>
    <t>Francesco</t>
  </si>
  <si>
    <t>ASD Albatros Roma</t>
  </si>
  <si>
    <t>Acunzo</t>
  </si>
  <si>
    <t>Pasquale</t>
  </si>
  <si>
    <t>GS Lital</t>
  </si>
  <si>
    <t>Orlandi</t>
  </si>
  <si>
    <t>Danilo</t>
  </si>
  <si>
    <t>Roma Est Runners ASD</t>
  </si>
  <si>
    <t>Menesatti</t>
  </si>
  <si>
    <t>Elisabetta</t>
  </si>
  <si>
    <t>MF-45  P</t>
  </si>
  <si>
    <t>Poggiogalli</t>
  </si>
  <si>
    <t>Uisp Rieti</t>
  </si>
  <si>
    <t>Scocozza</t>
  </si>
  <si>
    <t>indipendente</t>
  </si>
  <si>
    <t>Fantozzi</t>
  </si>
  <si>
    <t>K42 Roma</t>
  </si>
  <si>
    <t>Massarelli</t>
  </si>
  <si>
    <t>Giorgio</t>
  </si>
  <si>
    <t>Podistica Interamna</t>
  </si>
  <si>
    <t>Francica</t>
  </si>
  <si>
    <t>Luca</t>
  </si>
  <si>
    <t>Atletica Faleria</t>
  </si>
  <si>
    <t>Dionisi</t>
  </si>
  <si>
    <t>Bruno</t>
  </si>
  <si>
    <t>Runners Cittaducale</t>
  </si>
  <si>
    <t>Zervos</t>
  </si>
  <si>
    <t>Thi Kim Thu</t>
  </si>
  <si>
    <t>Atletica Insieme Forhans Team</t>
  </si>
  <si>
    <t>Setzu</t>
  </si>
  <si>
    <t>Stefano</t>
  </si>
  <si>
    <t>Torretta</t>
  </si>
  <si>
    <t>Salvatore</t>
  </si>
  <si>
    <t>Ferrari</t>
  </si>
  <si>
    <t>Valentina</t>
  </si>
  <si>
    <t>AF  M</t>
  </si>
  <si>
    <t>Atletica La Sbarra</t>
  </si>
  <si>
    <t>Pimpinella</t>
  </si>
  <si>
    <t>Franco</t>
  </si>
  <si>
    <t>Calcagna</t>
  </si>
  <si>
    <t>Roberto</t>
  </si>
  <si>
    <t>Paris</t>
  </si>
  <si>
    <t>Filiberto</t>
  </si>
  <si>
    <t>UISP Avis Rieti</t>
  </si>
  <si>
    <t>Sidio</t>
  </si>
  <si>
    <t>Andrea</t>
  </si>
  <si>
    <t>Fusco</t>
  </si>
  <si>
    <t>Giammario</t>
  </si>
  <si>
    <t>Podistica C.L.T.</t>
  </si>
  <si>
    <t>Marchetti</t>
  </si>
  <si>
    <t>Indipendente</t>
  </si>
  <si>
    <t>Giordano</t>
  </si>
  <si>
    <t>Mario</t>
  </si>
  <si>
    <t>Zedde</t>
  </si>
  <si>
    <t>Gianluigi</t>
  </si>
  <si>
    <t>Bestiaco</t>
  </si>
  <si>
    <t>Marino</t>
  </si>
  <si>
    <t>Piedimonte</t>
  </si>
  <si>
    <t>Vittorio</t>
  </si>
  <si>
    <t>Rubinace</t>
  </si>
  <si>
    <t>Rita</t>
  </si>
  <si>
    <t>Battelli</t>
  </si>
  <si>
    <t>GS Cat Sport</t>
  </si>
  <si>
    <t>Sabatini</t>
  </si>
  <si>
    <t>Daniela</t>
  </si>
  <si>
    <t>MF-50  Q</t>
  </si>
  <si>
    <t>Podistica Carsulae Terni</t>
  </si>
  <si>
    <t>Donelasci</t>
  </si>
  <si>
    <t>MM-70  I</t>
  </si>
  <si>
    <t>Iacobelli</t>
  </si>
  <si>
    <t>Letizia</t>
  </si>
  <si>
    <t>MF-35  N</t>
  </si>
  <si>
    <t>Caradonna</t>
  </si>
  <si>
    <t>Rossella</t>
  </si>
  <si>
    <t>MF-40  O</t>
  </si>
  <si>
    <t>Running club Futura</t>
  </si>
  <si>
    <t>Crollari</t>
  </si>
  <si>
    <t>Sandro</t>
  </si>
  <si>
    <t>Masa</t>
  </si>
  <si>
    <t>Giuseppe</t>
  </si>
  <si>
    <t>Troisi</t>
  </si>
  <si>
    <t>Raffaele</t>
  </si>
  <si>
    <t>Podistica Ostia</t>
  </si>
  <si>
    <t>Ruggeri</t>
  </si>
  <si>
    <t>Nadia</t>
  </si>
  <si>
    <t>Caterina</t>
  </si>
  <si>
    <t>Giovanni Scavo 2000</t>
  </si>
  <si>
    <t>Petrelli</t>
  </si>
  <si>
    <t>Marcella</t>
  </si>
  <si>
    <t>Coccia</t>
  </si>
  <si>
    <t>MM-65  H</t>
  </si>
  <si>
    <t>Vecchi</t>
  </si>
  <si>
    <t>Grazia</t>
  </si>
  <si>
    <t>Pelliccia</t>
  </si>
  <si>
    <t>Vincenzo</t>
  </si>
  <si>
    <t>podistica mare di Roma</t>
  </si>
  <si>
    <t>Delle Fratte</t>
  </si>
  <si>
    <t>Veroli</t>
  </si>
  <si>
    <t>Mancini</t>
  </si>
  <si>
    <t>Domenico</t>
  </si>
  <si>
    <t>MM-75  L</t>
  </si>
  <si>
    <t>ASD Asterix</t>
  </si>
  <si>
    <t>Ponziani</t>
  </si>
  <si>
    <t>Antonio</t>
  </si>
  <si>
    <t>Brandi</t>
  </si>
  <si>
    <t>Golvelli</t>
  </si>
  <si>
    <t>Giovanni</t>
  </si>
  <si>
    <t>Ciocchetti</t>
  </si>
  <si>
    <t>Silvana</t>
  </si>
  <si>
    <t>MF-60  S</t>
  </si>
  <si>
    <t>Astra Roma</t>
  </si>
  <si>
    <t>Barchiesi</t>
  </si>
  <si>
    <t>Ivo</t>
  </si>
  <si>
    <t>Amatori Velletri</t>
  </si>
  <si>
    <t>Zanecchia</t>
  </si>
  <si>
    <t>Stefania</t>
  </si>
  <si>
    <t>Sconocchia</t>
  </si>
  <si>
    <t>Renzo</t>
  </si>
  <si>
    <t>Notturna di Regina Pacis</t>
  </si>
  <si>
    <t>ZONA REGINA PACIS - Rieti (RI) Italia - Sabato 27/07/2013 ore 19.00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</si>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</sst>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21" fontId="8" fillId="0" borderId="3" xfId="0" applyNumberFormat="1" applyFont="1" applyFill="1" applyBorder="1" applyAlignment="1">
      <alignment horizontal="center" vertical="center"/>
    </xf>
    <xf numFmtId="21" fontId="8" fillId="0" borderId="4" xfId="0" applyNumberFormat="1" applyFont="1" applyFill="1" applyBorder="1" applyAlignment="1">
      <alignment horizontal="center" vertical="center"/>
    </xf>
    <xf numFmtId="21" fontId="8" fillId="0" borderId="5" xfId="0" applyNumberFormat="1" applyFont="1" applyFill="1" applyBorder="1" applyAlignment="1">
      <alignment horizontal="center" vertical="center"/>
    </xf>
    <xf numFmtId="21" fontId="10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172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173</v>
      </c>
      <c r="B3" s="32"/>
      <c r="C3" s="32"/>
      <c r="D3" s="32"/>
      <c r="E3" s="32"/>
      <c r="F3" s="32"/>
      <c r="G3" s="32"/>
      <c r="H3" s="3" t="s">
        <v>1</v>
      </c>
      <c r="I3" s="4">
        <v>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1" t="s">
        <v>13</v>
      </c>
      <c r="E5" s="11" t="s">
        <v>14</v>
      </c>
      <c r="F5" s="35">
        <v>0.014664351851851852</v>
      </c>
      <c r="G5" s="10" t="str">
        <f aca="true" t="shared" si="0" ref="G5:G67">TEXT(INT((HOUR(F5)*3600+MINUTE(F5)*60+SECOND(F5))/$I$3/60),"0")&amp;"."&amp;TEXT(MOD((HOUR(F5)*3600+MINUTE(F5)*60+SECOND(F5))/$I$3,60),"00")&amp;"/km"</f>
        <v>3.31/km</v>
      </c>
      <c r="H5" s="12">
        <f aca="true" t="shared" si="1" ref="H5:H67">F5-$F$5</f>
        <v>0</v>
      </c>
      <c r="I5" s="12">
        <f>F5-INDEX($F$5:$F$67,MATCH(D5,$D$5:$D$67,0))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5" t="s">
        <v>17</v>
      </c>
      <c r="E6" s="15" t="s">
        <v>18</v>
      </c>
      <c r="F6" s="36">
        <v>0.014791666666666668</v>
      </c>
      <c r="G6" s="14" t="str">
        <f t="shared" si="0"/>
        <v>3.33/km</v>
      </c>
      <c r="H6" s="16">
        <f t="shared" si="1"/>
        <v>0.0001273148148148162</v>
      </c>
      <c r="I6" s="16">
        <f>F6-INDEX($F$5:$F$67,MATCH(D6,$D$5:$D$67,0))</f>
        <v>0</v>
      </c>
    </row>
    <row r="7" spans="1:9" s="13" customFormat="1" ht="15" customHeight="1">
      <c r="A7" s="14">
        <v>3</v>
      </c>
      <c r="B7" s="15" t="s">
        <v>19</v>
      </c>
      <c r="C7" s="15" t="s">
        <v>16</v>
      </c>
      <c r="D7" s="15" t="s">
        <v>17</v>
      </c>
      <c r="E7" s="15" t="s">
        <v>20</v>
      </c>
      <c r="F7" s="36">
        <v>0.01539351851851852</v>
      </c>
      <c r="G7" s="14" t="str">
        <f t="shared" si="0"/>
        <v>3.42/km</v>
      </c>
      <c r="H7" s="16">
        <f t="shared" si="1"/>
        <v>0.0007291666666666679</v>
      </c>
      <c r="I7" s="16">
        <f>F7-INDEX($F$5:$F$67,MATCH(D7,$D$5:$D$67,0))</f>
        <v>0.0006018518518518517</v>
      </c>
    </row>
    <row r="8" spans="1:9" s="13" customFormat="1" ht="15" customHeight="1">
      <c r="A8" s="14">
        <v>4</v>
      </c>
      <c r="B8" s="15" t="s">
        <v>21</v>
      </c>
      <c r="C8" s="15" t="s">
        <v>22</v>
      </c>
      <c r="D8" s="15" t="s">
        <v>13</v>
      </c>
      <c r="E8" s="15" t="s">
        <v>23</v>
      </c>
      <c r="F8" s="36">
        <v>0.015439814814814816</v>
      </c>
      <c r="G8" s="14" t="str">
        <f t="shared" si="0"/>
        <v>3.42/km</v>
      </c>
      <c r="H8" s="16">
        <f t="shared" si="1"/>
        <v>0.0007754629629629639</v>
      </c>
      <c r="I8" s="16">
        <f>F8-INDEX($F$5:$F$67,MATCH(D8,$D$5:$D$67,0))</f>
        <v>0.0007754629629629639</v>
      </c>
    </row>
    <row r="9" spans="1:9" s="13" customFormat="1" ht="15" customHeight="1">
      <c r="A9" s="14">
        <v>5</v>
      </c>
      <c r="B9" s="15" t="s">
        <v>24</v>
      </c>
      <c r="C9" s="15" t="s">
        <v>25</v>
      </c>
      <c r="D9" s="15" t="s">
        <v>26</v>
      </c>
      <c r="E9" s="15" t="s">
        <v>20</v>
      </c>
      <c r="F9" s="36">
        <v>0.01564814814814815</v>
      </c>
      <c r="G9" s="14" t="str">
        <f t="shared" si="0"/>
        <v>3.45/km</v>
      </c>
      <c r="H9" s="16">
        <f t="shared" si="1"/>
        <v>0.0009837962962962986</v>
      </c>
      <c r="I9" s="16">
        <f>F9-INDEX($F$5:$F$67,MATCH(D9,$D$5:$D$67,0))</f>
        <v>0</v>
      </c>
    </row>
    <row r="10" spans="1:9" s="13" customFormat="1" ht="15" customHeight="1">
      <c r="A10" s="14">
        <v>6</v>
      </c>
      <c r="B10" s="15" t="s">
        <v>27</v>
      </c>
      <c r="C10" s="15" t="s">
        <v>28</v>
      </c>
      <c r="D10" s="15" t="s">
        <v>13</v>
      </c>
      <c r="E10" s="15" t="s">
        <v>29</v>
      </c>
      <c r="F10" s="36">
        <v>0.01570601851851852</v>
      </c>
      <c r="G10" s="14" t="str">
        <f t="shared" si="0"/>
        <v>3.46/km</v>
      </c>
      <c r="H10" s="16">
        <f t="shared" si="1"/>
        <v>0.0010416666666666664</v>
      </c>
      <c r="I10" s="16">
        <f>F10-INDEX($F$5:$F$67,MATCH(D10,$D$5:$D$67,0))</f>
        <v>0.0010416666666666664</v>
      </c>
    </row>
    <row r="11" spans="1:9" s="13" customFormat="1" ht="15" customHeight="1">
      <c r="A11" s="14">
        <v>7</v>
      </c>
      <c r="B11" s="15" t="s">
        <v>30</v>
      </c>
      <c r="C11" s="15" t="s">
        <v>31</v>
      </c>
      <c r="D11" s="15" t="s">
        <v>32</v>
      </c>
      <c r="E11" s="15" t="s">
        <v>18</v>
      </c>
      <c r="F11" s="36">
        <v>0.016273148148148148</v>
      </c>
      <c r="G11" s="14" t="str">
        <f t="shared" si="0"/>
        <v>3.54/km</v>
      </c>
      <c r="H11" s="16">
        <f t="shared" si="1"/>
        <v>0.0016087962962962957</v>
      </c>
      <c r="I11" s="16">
        <f>F11-INDEX($F$5:$F$67,MATCH(D11,$D$5:$D$67,0))</f>
        <v>0</v>
      </c>
    </row>
    <row r="12" spans="1:9" s="13" customFormat="1" ht="15" customHeight="1">
      <c r="A12" s="14">
        <v>8</v>
      </c>
      <c r="B12" s="15" t="s">
        <v>33</v>
      </c>
      <c r="C12" s="15" t="s">
        <v>34</v>
      </c>
      <c r="D12" s="15" t="s">
        <v>26</v>
      </c>
      <c r="E12" s="15" t="s">
        <v>35</v>
      </c>
      <c r="F12" s="36">
        <v>0.01636574074074074</v>
      </c>
      <c r="G12" s="14" t="str">
        <f t="shared" si="0"/>
        <v>3.56/km</v>
      </c>
      <c r="H12" s="16">
        <f t="shared" si="1"/>
        <v>0.0017013888888888877</v>
      </c>
      <c r="I12" s="16">
        <f>F12-INDEX($F$5:$F$67,MATCH(D12,$D$5:$D$67,0))</f>
        <v>0.0007175925925925891</v>
      </c>
    </row>
    <row r="13" spans="1:9" s="13" customFormat="1" ht="15" customHeight="1">
      <c r="A13" s="14">
        <v>9</v>
      </c>
      <c r="B13" s="15" t="s">
        <v>36</v>
      </c>
      <c r="C13" s="15" t="s">
        <v>37</v>
      </c>
      <c r="D13" s="15" t="s">
        <v>38</v>
      </c>
      <c r="E13" s="15" t="s">
        <v>35</v>
      </c>
      <c r="F13" s="36">
        <v>0.01642361111111111</v>
      </c>
      <c r="G13" s="14" t="str">
        <f t="shared" si="0"/>
        <v>3.57/km</v>
      </c>
      <c r="H13" s="16">
        <f t="shared" si="1"/>
        <v>0.001759259259259259</v>
      </c>
      <c r="I13" s="16">
        <f>F13-INDEX($F$5:$F$67,MATCH(D13,$D$5:$D$67,0))</f>
        <v>0</v>
      </c>
    </row>
    <row r="14" spans="1:9" s="13" customFormat="1" ht="15" customHeight="1">
      <c r="A14" s="14">
        <v>10</v>
      </c>
      <c r="B14" s="15" t="s">
        <v>39</v>
      </c>
      <c r="C14" s="15" t="s">
        <v>40</v>
      </c>
      <c r="D14" s="15" t="s">
        <v>13</v>
      </c>
      <c r="E14" s="15" t="s">
        <v>35</v>
      </c>
      <c r="F14" s="36">
        <v>0.016944444444444443</v>
      </c>
      <c r="G14" s="14" t="str">
        <f t="shared" si="0"/>
        <v>4.04/km</v>
      </c>
      <c r="H14" s="16">
        <f t="shared" si="1"/>
        <v>0.0022800925925925905</v>
      </c>
      <c r="I14" s="16">
        <f>F14-INDEX($F$5:$F$67,MATCH(D14,$D$5:$D$67,0))</f>
        <v>0.0022800925925925905</v>
      </c>
    </row>
    <row r="15" spans="1:9" s="13" customFormat="1" ht="15" customHeight="1">
      <c r="A15" s="14">
        <v>11</v>
      </c>
      <c r="B15" s="15" t="s">
        <v>41</v>
      </c>
      <c r="C15" s="15" t="s">
        <v>42</v>
      </c>
      <c r="D15" s="15" t="s">
        <v>43</v>
      </c>
      <c r="E15" s="15" t="s">
        <v>35</v>
      </c>
      <c r="F15" s="36">
        <v>0.01709490740740741</v>
      </c>
      <c r="G15" s="14" t="str">
        <f t="shared" si="0"/>
        <v>4.06/km</v>
      </c>
      <c r="H15" s="16">
        <f t="shared" si="1"/>
        <v>0.0024305555555555573</v>
      </c>
      <c r="I15" s="16">
        <f>F15-INDEX($F$5:$F$67,MATCH(D15,$D$5:$D$67,0))</f>
        <v>0</v>
      </c>
    </row>
    <row r="16" spans="1:9" s="13" customFormat="1" ht="15" customHeight="1">
      <c r="A16" s="14">
        <v>12</v>
      </c>
      <c r="B16" s="15" t="s">
        <v>44</v>
      </c>
      <c r="C16" s="15" t="s">
        <v>45</v>
      </c>
      <c r="D16" s="15" t="s">
        <v>17</v>
      </c>
      <c r="E16" s="15" t="s">
        <v>46</v>
      </c>
      <c r="F16" s="36">
        <v>0.017141203703703704</v>
      </c>
      <c r="G16" s="14" t="str">
        <f t="shared" si="0"/>
        <v>4.07/km</v>
      </c>
      <c r="H16" s="16">
        <f t="shared" si="1"/>
        <v>0.0024768518518518516</v>
      </c>
      <c r="I16" s="16">
        <f>F16-INDEX($F$5:$F$67,MATCH(D16,$D$5:$D$67,0))</f>
        <v>0.0023495370370370354</v>
      </c>
    </row>
    <row r="17" spans="1:9" s="13" customFormat="1" ht="15" customHeight="1">
      <c r="A17" s="14">
        <v>13</v>
      </c>
      <c r="B17" s="15" t="s">
        <v>30</v>
      </c>
      <c r="C17" s="15" t="s">
        <v>47</v>
      </c>
      <c r="D17" s="15" t="s">
        <v>48</v>
      </c>
      <c r="E17" s="15" t="s">
        <v>49</v>
      </c>
      <c r="F17" s="36">
        <v>0.017407407407407406</v>
      </c>
      <c r="G17" s="14" t="str">
        <f t="shared" si="0"/>
        <v>4.11/km</v>
      </c>
      <c r="H17" s="16">
        <f t="shared" si="1"/>
        <v>0.002743055555555554</v>
      </c>
      <c r="I17" s="16">
        <f>F17-INDEX($F$5:$F$67,MATCH(D17,$D$5:$D$67,0))</f>
        <v>0</v>
      </c>
    </row>
    <row r="18" spans="1:9" s="13" customFormat="1" ht="15" customHeight="1">
      <c r="A18" s="14">
        <v>14</v>
      </c>
      <c r="B18" s="15" t="s">
        <v>50</v>
      </c>
      <c r="C18" s="15" t="s">
        <v>51</v>
      </c>
      <c r="D18" s="15" t="s">
        <v>43</v>
      </c>
      <c r="E18" s="15" t="s">
        <v>52</v>
      </c>
      <c r="F18" s="36">
        <v>0.01806712962962963</v>
      </c>
      <c r="G18" s="14" t="str">
        <f t="shared" si="0"/>
        <v>4.20/km</v>
      </c>
      <c r="H18" s="16">
        <f t="shared" si="1"/>
        <v>0.003402777777777779</v>
      </c>
      <c r="I18" s="16">
        <f>F18-INDEX($F$5:$F$67,MATCH(D18,$D$5:$D$67,0))</f>
        <v>0.0009722222222222215</v>
      </c>
    </row>
    <row r="19" spans="1:9" s="13" customFormat="1" ht="15" customHeight="1">
      <c r="A19" s="14">
        <v>15</v>
      </c>
      <c r="B19" s="15" t="s">
        <v>53</v>
      </c>
      <c r="C19" s="15" t="s">
        <v>54</v>
      </c>
      <c r="D19" s="15" t="s">
        <v>48</v>
      </c>
      <c r="E19" s="15" t="s">
        <v>55</v>
      </c>
      <c r="F19" s="36">
        <v>0.018113425925925925</v>
      </c>
      <c r="G19" s="14" t="str">
        <f t="shared" si="0"/>
        <v>4.21/km</v>
      </c>
      <c r="H19" s="16">
        <f t="shared" si="1"/>
        <v>0.003449074074074073</v>
      </c>
      <c r="I19" s="16">
        <f>F19-INDEX($F$5:$F$67,MATCH(D19,$D$5:$D$67,0))</f>
        <v>0.000706018518518519</v>
      </c>
    </row>
    <row r="20" spans="1:9" s="13" customFormat="1" ht="15" customHeight="1">
      <c r="A20" s="14">
        <v>16</v>
      </c>
      <c r="B20" s="15" t="s">
        <v>56</v>
      </c>
      <c r="C20" s="15" t="s">
        <v>57</v>
      </c>
      <c r="D20" s="15" t="s">
        <v>26</v>
      </c>
      <c r="E20" s="15" t="s">
        <v>58</v>
      </c>
      <c r="F20" s="36">
        <v>0.018287037037037036</v>
      </c>
      <c r="G20" s="14" t="str">
        <f t="shared" si="0"/>
        <v>4.23/km</v>
      </c>
      <c r="H20" s="16">
        <f t="shared" si="1"/>
        <v>0.0036226851851851836</v>
      </c>
      <c r="I20" s="16">
        <f>F20-INDEX($F$5:$F$67,MATCH(D20,$D$5:$D$67,0))</f>
        <v>0.002638888888888885</v>
      </c>
    </row>
    <row r="21" spans="1:9" s="13" customFormat="1" ht="15" customHeight="1">
      <c r="A21" s="14">
        <v>17</v>
      </c>
      <c r="B21" s="15" t="s">
        <v>59</v>
      </c>
      <c r="C21" s="15" t="s">
        <v>60</v>
      </c>
      <c r="D21" s="15" t="s">
        <v>43</v>
      </c>
      <c r="E21" s="15" t="s">
        <v>61</v>
      </c>
      <c r="F21" s="36">
        <v>0.018379629629629628</v>
      </c>
      <c r="G21" s="14" t="str">
        <f t="shared" si="0"/>
        <v>4.25/km</v>
      </c>
      <c r="H21" s="16">
        <f t="shared" si="1"/>
        <v>0.0037152777777777757</v>
      </c>
      <c r="I21" s="16">
        <f>F21-INDEX($F$5:$F$67,MATCH(D21,$D$5:$D$67,0))</f>
        <v>0.0012847222222222184</v>
      </c>
    </row>
    <row r="22" spans="1:9" s="13" customFormat="1" ht="15" customHeight="1">
      <c r="A22" s="14">
        <v>18</v>
      </c>
      <c r="B22" s="15" t="s">
        <v>62</v>
      </c>
      <c r="C22" s="15" t="s">
        <v>63</v>
      </c>
      <c r="D22" s="15" t="s">
        <v>64</v>
      </c>
      <c r="E22" s="15" t="s">
        <v>58</v>
      </c>
      <c r="F22" s="36">
        <v>0.018460648148148146</v>
      </c>
      <c r="G22" s="14" t="str">
        <f t="shared" si="0"/>
        <v>4.26/km</v>
      </c>
      <c r="H22" s="16">
        <f t="shared" si="1"/>
        <v>0.003796296296296294</v>
      </c>
      <c r="I22" s="16">
        <f>F22-INDEX($F$5:$F$67,MATCH(D22,$D$5:$D$67,0))</f>
        <v>0</v>
      </c>
    </row>
    <row r="23" spans="1:9" s="13" customFormat="1" ht="15" customHeight="1">
      <c r="A23" s="14">
        <v>19</v>
      </c>
      <c r="B23" s="15" t="s">
        <v>65</v>
      </c>
      <c r="C23" s="15" t="s">
        <v>60</v>
      </c>
      <c r="D23" s="15" t="s">
        <v>13</v>
      </c>
      <c r="E23" s="15" t="s">
        <v>66</v>
      </c>
      <c r="F23" s="36">
        <v>0.018530092592592595</v>
      </c>
      <c r="G23" s="14" t="str">
        <f t="shared" si="0"/>
        <v>4.27/km</v>
      </c>
      <c r="H23" s="16">
        <f t="shared" si="1"/>
        <v>0.0038657407407407425</v>
      </c>
      <c r="I23" s="16">
        <f>F23-INDEX($F$5:$F$67,MATCH(D23,$D$5:$D$67,0))</f>
        <v>0.0038657407407407425</v>
      </c>
    </row>
    <row r="24" spans="1:9" s="13" customFormat="1" ht="15" customHeight="1">
      <c r="A24" s="14">
        <v>20</v>
      </c>
      <c r="B24" s="15" t="s">
        <v>67</v>
      </c>
      <c r="C24" s="15" t="s">
        <v>25</v>
      </c>
      <c r="D24" s="15" t="s">
        <v>32</v>
      </c>
      <c r="E24" s="15" t="s">
        <v>68</v>
      </c>
      <c r="F24" s="36">
        <v>0.01861111111111111</v>
      </c>
      <c r="G24" s="14" t="str">
        <f t="shared" si="0"/>
        <v>4.28/km</v>
      </c>
      <c r="H24" s="16">
        <f t="shared" si="1"/>
        <v>0.0039467592592592575</v>
      </c>
      <c r="I24" s="16">
        <f>F24-INDEX($F$5:$F$67,MATCH(D24,$D$5:$D$67,0))</f>
        <v>0.002337962962962962</v>
      </c>
    </row>
    <row r="25" spans="1:9" s="13" customFormat="1" ht="15" customHeight="1">
      <c r="A25" s="14">
        <v>21</v>
      </c>
      <c r="B25" s="15" t="s">
        <v>69</v>
      </c>
      <c r="C25" s="15" t="s">
        <v>34</v>
      </c>
      <c r="D25" s="15" t="s">
        <v>32</v>
      </c>
      <c r="E25" s="15" t="s">
        <v>70</v>
      </c>
      <c r="F25" s="36">
        <v>0.018831018518518518</v>
      </c>
      <c r="G25" s="14" t="str">
        <f t="shared" si="0"/>
        <v>4.31/km</v>
      </c>
      <c r="H25" s="16">
        <f t="shared" si="1"/>
        <v>0.004166666666666666</v>
      </c>
      <c r="I25" s="16">
        <f>F25-INDEX($F$5:$F$67,MATCH(D25,$D$5:$D$67,0))</f>
        <v>0.00255787037037037</v>
      </c>
    </row>
    <row r="26" spans="1:9" s="13" customFormat="1" ht="15" customHeight="1">
      <c r="A26" s="14">
        <v>22</v>
      </c>
      <c r="B26" s="15" t="s">
        <v>71</v>
      </c>
      <c r="C26" s="15" t="s">
        <v>72</v>
      </c>
      <c r="D26" s="15" t="s">
        <v>43</v>
      </c>
      <c r="E26" s="15" t="s">
        <v>73</v>
      </c>
      <c r="F26" s="36">
        <v>0.01892361111111111</v>
      </c>
      <c r="G26" s="14" t="str">
        <f t="shared" si="0"/>
        <v>4.33/km</v>
      </c>
      <c r="H26" s="16">
        <f t="shared" si="1"/>
        <v>0.004259259259259258</v>
      </c>
      <c r="I26" s="16">
        <f>F26-INDEX($F$5:$F$67,MATCH(D26,$D$5:$D$67,0))</f>
        <v>0.0018287037037037004</v>
      </c>
    </row>
    <row r="27" spans="1:9" s="13" customFormat="1" ht="15" customHeight="1">
      <c r="A27" s="14">
        <v>23</v>
      </c>
      <c r="B27" s="15" t="s">
        <v>74</v>
      </c>
      <c r="C27" s="15" t="s">
        <v>75</v>
      </c>
      <c r="D27" s="15" t="s">
        <v>32</v>
      </c>
      <c r="E27" s="15" t="s">
        <v>76</v>
      </c>
      <c r="F27" s="36">
        <v>0.0190625</v>
      </c>
      <c r="G27" s="14" t="str">
        <f t="shared" si="0"/>
        <v>4.35/km</v>
      </c>
      <c r="H27" s="16">
        <f t="shared" si="1"/>
        <v>0.0043981481481481476</v>
      </c>
      <c r="I27" s="16">
        <f>F27-INDEX($F$5:$F$67,MATCH(D27,$D$5:$D$67,0))</f>
        <v>0.002789351851851852</v>
      </c>
    </row>
    <row r="28" spans="1:9" s="17" customFormat="1" ht="15" customHeight="1">
      <c r="A28" s="14">
        <v>24</v>
      </c>
      <c r="B28" s="15" t="s">
        <v>77</v>
      </c>
      <c r="C28" s="15" t="s">
        <v>78</v>
      </c>
      <c r="D28" s="15" t="s">
        <v>43</v>
      </c>
      <c r="E28" s="15" t="s">
        <v>79</v>
      </c>
      <c r="F28" s="36">
        <v>0.019108796296296294</v>
      </c>
      <c r="G28" s="14" t="str">
        <f t="shared" si="0"/>
        <v>4.35/km</v>
      </c>
      <c r="H28" s="16">
        <f t="shared" si="1"/>
        <v>0.004444444444444442</v>
      </c>
      <c r="I28" s="16">
        <f>F28-INDEX($F$5:$F$67,MATCH(D28,$D$5:$D$67,0))</f>
        <v>0.0020138888888888845</v>
      </c>
    </row>
    <row r="29" spans="1:9" ht="15" customHeight="1">
      <c r="A29" s="14">
        <v>25</v>
      </c>
      <c r="B29" s="15" t="s">
        <v>80</v>
      </c>
      <c r="C29" s="15" t="s">
        <v>81</v>
      </c>
      <c r="D29" s="15" t="s">
        <v>64</v>
      </c>
      <c r="E29" s="15" t="s">
        <v>82</v>
      </c>
      <c r="F29" s="36">
        <v>0.019502314814814816</v>
      </c>
      <c r="G29" s="14" t="str">
        <f t="shared" si="0"/>
        <v>4.41/km</v>
      </c>
      <c r="H29" s="16">
        <f t="shared" si="1"/>
        <v>0.004837962962962964</v>
      </c>
      <c r="I29" s="16">
        <f>F29-INDEX($F$5:$F$67,MATCH(D29,$D$5:$D$67,0))</f>
        <v>0.00104166666666667</v>
      </c>
    </row>
    <row r="30" spans="1:9" ht="15" customHeight="1">
      <c r="A30" s="14">
        <v>26</v>
      </c>
      <c r="B30" s="15" t="s">
        <v>83</v>
      </c>
      <c r="C30" s="15" t="s">
        <v>84</v>
      </c>
      <c r="D30" s="15" t="s">
        <v>13</v>
      </c>
      <c r="E30" s="15" t="s">
        <v>58</v>
      </c>
      <c r="F30" s="36">
        <v>0.019675925925925927</v>
      </c>
      <c r="G30" s="14" t="str">
        <f t="shared" si="0"/>
        <v>4.43/km</v>
      </c>
      <c r="H30" s="16">
        <f t="shared" si="1"/>
        <v>0.0050115740740740745</v>
      </c>
      <c r="I30" s="16">
        <f>F30-INDEX($F$5:$F$67,MATCH(D30,$D$5:$D$67,0))</f>
        <v>0.0050115740740740745</v>
      </c>
    </row>
    <row r="31" spans="1:9" ht="15" customHeight="1">
      <c r="A31" s="14">
        <v>27</v>
      </c>
      <c r="B31" s="15" t="s">
        <v>85</v>
      </c>
      <c r="C31" s="15" t="s">
        <v>86</v>
      </c>
      <c r="D31" s="15" t="s">
        <v>43</v>
      </c>
      <c r="E31" s="15" t="s">
        <v>61</v>
      </c>
      <c r="F31" s="36">
        <v>0.019791666666666666</v>
      </c>
      <c r="G31" s="14" t="str">
        <f t="shared" si="0"/>
        <v>4.45/km</v>
      </c>
      <c r="H31" s="16">
        <f t="shared" si="1"/>
        <v>0.005127314814814814</v>
      </c>
      <c r="I31" s="16">
        <f>F31-INDEX($F$5:$F$67,MATCH(D31,$D$5:$D$67,0))</f>
        <v>0.0026967592592592564</v>
      </c>
    </row>
    <row r="32" spans="1:9" ht="15" customHeight="1">
      <c r="A32" s="14">
        <v>28</v>
      </c>
      <c r="B32" s="15" t="s">
        <v>87</v>
      </c>
      <c r="C32" s="15" t="s">
        <v>88</v>
      </c>
      <c r="D32" s="15" t="s">
        <v>89</v>
      </c>
      <c r="E32" s="15" t="s">
        <v>90</v>
      </c>
      <c r="F32" s="36">
        <v>0.019837962962962963</v>
      </c>
      <c r="G32" s="14" t="str">
        <f t="shared" si="0"/>
        <v>4.46/km</v>
      </c>
      <c r="H32" s="16">
        <f t="shared" si="1"/>
        <v>0.0051736111111111115</v>
      </c>
      <c r="I32" s="16">
        <f>F32-INDEX($F$5:$F$67,MATCH(D32,$D$5:$D$67,0))</f>
        <v>0</v>
      </c>
    </row>
    <row r="33" spans="1:9" ht="15" customHeight="1">
      <c r="A33" s="14">
        <v>29</v>
      </c>
      <c r="B33" s="15" t="s">
        <v>91</v>
      </c>
      <c r="C33" s="15" t="s">
        <v>92</v>
      </c>
      <c r="D33" s="15" t="s">
        <v>48</v>
      </c>
      <c r="E33" s="15" t="s">
        <v>76</v>
      </c>
      <c r="F33" s="36">
        <v>0.01989583333333333</v>
      </c>
      <c r="G33" s="14" t="str">
        <f t="shared" si="0"/>
        <v>4.47/km</v>
      </c>
      <c r="H33" s="16">
        <f t="shared" si="1"/>
        <v>0.005231481481481479</v>
      </c>
      <c r="I33" s="16">
        <f>F33-INDEX($F$5:$F$67,MATCH(D33,$D$5:$D$67,0))</f>
        <v>0.002488425925925925</v>
      </c>
    </row>
    <row r="34" spans="1:9" ht="15" customHeight="1">
      <c r="A34" s="14">
        <v>30</v>
      </c>
      <c r="B34" s="15" t="s">
        <v>93</v>
      </c>
      <c r="C34" s="15" t="s">
        <v>94</v>
      </c>
      <c r="D34" s="15" t="s">
        <v>43</v>
      </c>
      <c r="E34" s="15" t="s">
        <v>58</v>
      </c>
      <c r="F34" s="36">
        <v>0.02013888888888889</v>
      </c>
      <c r="G34" s="14" t="str">
        <f t="shared" si="0"/>
        <v>4.50/km</v>
      </c>
      <c r="H34" s="16">
        <f t="shared" si="1"/>
        <v>0.005474537037037038</v>
      </c>
      <c r="I34" s="16">
        <f>F34-INDEX($F$5:$F$67,MATCH(D34,$D$5:$D$67,0))</f>
        <v>0.003043981481481481</v>
      </c>
    </row>
    <row r="35" spans="1:9" ht="15" customHeight="1">
      <c r="A35" s="14">
        <v>31</v>
      </c>
      <c r="B35" s="15" t="s">
        <v>95</v>
      </c>
      <c r="C35" s="15" t="s">
        <v>96</v>
      </c>
      <c r="D35" s="15" t="s">
        <v>38</v>
      </c>
      <c r="E35" s="15" t="s">
        <v>97</v>
      </c>
      <c r="F35" s="36">
        <v>0.020416666666666666</v>
      </c>
      <c r="G35" s="14" t="str">
        <f t="shared" si="0"/>
        <v>4.54/km</v>
      </c>
      <c r="H35" s="16">
        <f t="shared" si="1"/>
        <v>0.005752314814814814</v>
      </c>
      <c r="I35" s="16">
        <f>F35-INDEX($F$5:$F$67,MATCH(D35,$D$5:$D$67,0))</f>
        <v>0.003993055555555555</v>
      </c>
    </row>
    <row r="36" spans="1:9" ht="15" customHeight="1">
      <c r="A36" s="14">
        <v>32</v>
      </c>
      <c r="B36" s="15" t="s">
        <v>98</v>
      </c>
      <c r="C36" s="15" t="s">
        <v>99</v>
      </c>
      <c r="D36" s="15" t="s">
        <v>13</v>
      </c>
      <c r="E36" s="15" t="s">
        <v>68</v>
      </c>
      <c r="F36" s="36">
        <v>0.020474537037037038</v>
      </c>
      <c r="G36" s="14" t="str">
        <f t="shared" si="0"/>
        <v>4.55/km</v>
      </c>
      <c r="H36" s="16">
        <f t="shared" si="1"/>
        <v>0.005810185185185186</v>
      </c>
      <c r="I36" s="16">
        <f>F36-INDEX($F$5:$F$67,MATCH(D36,$D$5:$D$67,0))</f>
        <v>0.005810185185185186</v>
      </c>
    </row>
    <row r="37" spans="1:9" ht="15" customHeight="1">
      <c r="A37" s="14">
        <v>33</v>
      </c>
      <c r="B37" s="15" t="s">
        <v>100</v>
      </c>
      <c r="C37" s="15" t="s">
        <v>101</v>
      </c>
      <c r="D37" s="15" t="s">
        <v>48</v>
      </c>
      <c r="E37" s="15" t="s">
        <v>102</v>
      </c>
      <c r="F37" s="36">
        <v>0.02065972222222222</v>
      </c>
      <c r="G37" s="14" t="str">
        <f t="shared" si="0"/>
        <v>4.58/km</v>
      </c>
      <c r="H37" s="16">
        <f t="shared" si="1"/>
        <v>0.00599537037037037</v>
      </c>
      <c r="I37" s="16">
        <f>F37-INDEX($F$5:$F$67,MATCH(D37,$D$5:$D$67,0))</f>
        <v>0.0032523148148148155</v>
      </c>
    </row>
    <row r="38" spans="1:9" ht="15" customHeight="1">
      <c r="A38" s="14">
        <v>34</v>
      </c>
      <c r="B38" s="15" t="s">
        <v>103</v>
      </c>
      <c r="C38" s="15" t="s">
        <v>25</v>
      </c>
      <c r="D38" s="15" t="s">
        <v>17</v>
      </c>
      <c r="E38" s="15" t="s">
        <v>104</v>
      </c>
      <c r="F38" s="36">
        <v>0.02071759259259259</v>
      </c>
      <c r="G38" s="14" t="str">
        <f t="shared" si="0"/>
        <v>4.58/km</v>
      </c>
      <c r="H38" s="16">
        <f t="shared" si="1"/>
        <v>0.0060532407407407375</v>
      </c>
      <c r="I38" s="16">
        <f>F38-INDEX($F$5:$F$67,MATCH(D38,$D$5:$D$67,0))</f>
        <v>0.005925925925925921</v>
      </c>
    </row>
    <row r="39" spans="1:9" ht="15" customHeight="1">
      <c r="A39" s="14">
        <v>35</v>
      </c>
      <c r="B39" s="15" t="s">
        <v>105</v>
      </c>
      <c r="C39" s="15" t="s">
        <v>106</v>
      </c>
      <c r="D39" s="15" t="s">
        <v>43</v>
      </c>
      <c r="E39" s="15" t="s">
        <v>35</v>
      </c>
      <c r="F39" s="36">
        <v>0.020844907407407406</v>
      </c>
      <c r="G39" s="14" t="str">
        <f t="shared" si="0"/>
        <v>5.00/km</v>
      </c>
      <c r="H39" s="16">
        <f t="shared" si="1"/>
        <v>0.006180555555555554</v>
      </c>
      <c r="I39" s="16">
        <f>F39-INDEX($F$5:$F$67,MATCH(D39,$D$5:$D$67,0))</f>
        <v>0.0037499999999999964</v>
      </c>
    </row>
    <row r="40" spans="1:9" ht="15" customHeight="1">
      <c r="A40" s="14">
        <v>36</v>
      </c>
      <c r="B40" s="15" t="s">
        <v>107</v>
      </c>
      <c r="C40" s="15" t="s">
        <v>108</v>
      </c>
      <c r="D40" s="15" t="s">
        <v>38</v>
      </c>
      <c r="E40" s="15" t="s">
        <v>35</v>
      </c>
      <c r="F40" s="36">
        <v>0.021203703703703707</v>
      </c>
      <c r="G40" s="14" t="str">
        <f t="shared" si="0"/>
        <v>5.05/km</v>
      </c>
      <c r="H40" s="16">
        <f t="shared" si="1"/>
        <v>0.006539351851851855</v>
      </c>
      <c r="I40" s="16">
        <f>F40-INDEX($F$5:$F$67,MATCH(D40,$D$5:$D$67,0))</f>
        <v>0.004780092592592596</v>
      </c>
    </row>
    <row r="41" spans="1:9" ht="15" customHeight="1">
      <c r="A41" s="14">
        <v>37</v>
      </c>
      <c r="B41" s="15" t="s">
        <v>109</v>
      </c>
      <c r="C41" s="15" t="s">
        <v>110</v>
      </c>
      <c r="D41" s="15" t="s">
        <v>48</v>
      </c>
      <c r="E41" s="15" t="s">
        <v>82</v>
      </c>
      <c r="F41" s="36">
        <v>0.021493055555555557</v>
      </c>
      <c r="G41" s="14" t="str">
        <f t="shared" si="0"/>
        <v>5.10/km</v>
      </c>
      <c r="H41" s="16">
        <f t="shared" si="1"/>
        <v>0.006828703703703705</v>
      </c>
      <c r="I41" s="16">
        <f>F41-INDEX($F$5:$F$67,MATCH(D41,$D$5:$D$67,0))</f>
        <v>0.004085648148148151</v>
      </c>
    </row>
    <row r="42" spans="1:9" ht="15" customHeight="1">
      <c r="A42" s="14">
        <v>38</v>
      </c>
      <c r="B42" s="15" t="s">
        <v>111</v>
      </c>
      <c r="C42" s="15" t="s">
        <v>112</v>
      </c>
      <c r="D42" s="15" t="s">
        <v>26</v>
      </c>
      <c r="E42" s="15" t="s">
        <v>58</v>
      </c>
      <c r="F42" s="36">
        <v>0.021782407407407407</v>
      </c>
      <c r="G42" s="14" t="str">
        <f t="shared" si="0"/>
        <v>5.14/km</v>
      </c>
      <c r="H42" s="16">
        <f t="shared" si="1"/>
        <v>0.0071180555555555546</v>
      </c>
      <c r="I42" s="16">
        <f>F42-INDEX($F$5:$F$67,MATCH(D42,$D$5:$D$67,0))</f>
        <v>0.006134259259259256</v>
      </c>
    </row>
    <row r="43" spans="1:9" ht="15" customHeight="1">
      <c r="A43" s="14">
        <v>39</v>
      </c>
      <c r="B43" s="15" t="s">
        <v>113</v>
      </c>
      <c r="C43" s="15" t="s">
        <v>114</v>
      </c>
      <c r="D43" s="15" t="s">
        <v>64</v>
      </c>
      <c r="E43" s="15" t="s">
        <v>58</v>
      </c>
      <c r="F43" s="36">
        <v>0.021840277777777778</v>
      </c>
      <c r="G43" s="14" t="str">
        <f t="shared" si="0"/>
        <v>5.15/km</v>
      </c>
      <c r="H43" s="16">
        <f t="shared" si="1"/>
        <v>0.007175925925925926</v>
      </c>
      <c r="I43" s="16">
        <f>F43-INDEX($F$5:$F$67,MATCH(D43,$D$5:$D$67,0))</f>
        <v>0.0033796296296296317</v>
      </c>
    </row>
    <row r="44" spans="1:9" ht="15" customHeight="1">
      <c r="A44" s="14">
        <v>40</v>
      </c>
      <c r="B44" s="15" t="s">
        <v>115</v>
      </c>
      <c r="C44" s="15" t="s">
        <v>40</v>
      </c>
      <c r="D44" s="15" t="s">
        <v>26</v>
      </c>
      <c r="E44" s="15" t="s">
        <v>116</v>
      </c>
      <c r="F44" s="36">
        <v>0.02189814814814815</v>
      </c>
      <c r="G44" s="14" t="str">
        <f t="shared" si="0"/>
        <v>5.15/km</v>
      </c>
      <c r="H44" s="16">
        <f t="shared" si="1"/>
        <v>0.007233796296296297</v>
      </c>
      <c r="I44" s="16">
        <f>F44-INDEX($F$5:$F$67,MATCH(D44,$D$5:$D$67,0))</f>
        <v>0.006249999999999999</v>
      </c>
    </row>
    <row r="45" spans="1:9" ht="15" customHeight="1">
      <c r="A45" s="14">
        <v>41</v>
      </c>
      <c r="B45" s="15" t="s">
        <v>117</v>
      </c>
      <c r="C45" s="15" t="s">
        <v>118</v>
      </c>
      <c r="D45" s="15" t="s">
        <v>119</v>
      </c>
      <c r="E45" s="15" t="s">
        <v>120</v>
      </c>
      <c r="F45" s="36">
        <v>0.021944444444444447</v>
      </c>
      <c r="G45" s="14" t="str">
        <f t="shared" si="0"/>
        <v>5.16/km</v>
      </c>
      <c r="H45" s="16">
        <f t="shared" si="1"/>
        <v>0.007280092592592595</v>
      </c>
      <c r="I45" s="16">
        <f>F45-INDEX($F$5:$F$67,MATCH(D45,$D$5:$D$67,0))</f>
        <v>0</v>
      </c>
    </row>
    <row r="46" spans="1:9" ht="15" customHeight="1">
      <c r="A46" s="14">
        <v>42</v>
      </c>
      <c r="B46" s="15" t="s">
        <v>121</v>
      </c>
      <c r="C46" s="15" t="s">
        <v>112</v>
      </c>
      <c r="D46" s="15" t="s">
        <v>122</v>
      </c>
      <c r="E46" s="15" t="s">
        <v>97</v>
      </c>
      <c r="F46" s="36">
        <v>0.02201388888888889</v>
      </c>
      <c r="G46" s="14" t="str">
        <f t="shared" si="0"/>
        <v>5.17/km</v>
      </c>
      <c r="H46" s="16">
        <f t="shared" si="1"/>
        <v>0.007349537037037036</v>
      </c>
      <c r="I46" s="16">
        <f>F46-INDEX($F$5:$F$67,MATCH(D46,$D$5:$D$67,0))</f>
        <v>0</v>
      </c>
    </row>
    <row r="47" spans="1:9" ht="15" customHeight="1">
      <c r="A47" s="14">
        <v>43</v>
      </c>
      <c r="B47" s="15" t="s">
        <v>123</v>
      </c>
      <c r="C47" s="15" t="s">
        <v>124</v>
      </c>
      <c r="D47" s="15" t="s">
        <v>125</v>
      </c>
      <c r="E47" s="15" t="s">
        <v>18</v>
      </c>
      <c r="F47" s="36">
        <v>0.022060185185185183</v>
      </c>
      <c r="G47" s="14" t="str">
        <f t="shared" si="0"/>
        <v>5.18/km</v>
      </c>
      <c r="H47" s="16">
        <f t="shared" si="1"/>
        <v>0.007395833333333331</v>
      </c>
      <c r="I47" s="16">
        <f>F47-INDEX($F$5:$F$67,MATCH(D47,$D$5:$D$67,0))</f>
        <v>0</v>
      </c>
    </row>
    <row r="48" spans="1:9" ht="15" customHeight="1">
      <c r="A48" s="14">
        <v>44</v>
      </c>
      <c r="B48" s="15" t="s">
        <v>126</v>
      </c>
      <c r="C48" s="15" t="s">
        <v>127</v>
      </c>
      <c r="D48" s="15" t="s">
        <v>128</v>
      </c>
      <c r="E48" s="15" t="s">
        <v>129</v>
      </c>
      <c r="F48" s="36">
        <v>0.02221064814814815</v>
      </c>
      <c r="G48" s="14" t="str">
        <f t="shared" si="0"/>
        <v>5.20/km</v>
      </c>
      <c r="H48" s="16">
        <f t="shared" si="1"/>
        <v>0.0075462962962962975</v>
      </c>
      <c r="I48" s="16">
        <f>F48-INDEX($F$5:$F$67,MATCH(D48,$D$5:$D$67,0))</f>
        <v>0</v>
      </c>
    </row>
    <row r="49" spans="1:9" ht="15" customHeight="1">
      <c r="A49" s="26">
        <v>45</v>
      </c>
      <c r="B49" s="27" t="s">
        <v>130</v>
      </c>
      <c r="C49" s="27" t="s">
        <v>131</v>
      </c>
      <c r="D49" s="27" t="s">
        <v>43</v>
      </c>
      <c r="E49" s="27" t="s">
        <v>174</v>
      </c>
      <c r="F49" s="38">
        <v>0.022361111111111113</v>
      </c>
      <c r="G49" s="26" t="str">
        <f t="shared" si="0"/>
        <v>5.22/km</v>
      </c>
      <c r="H49" s="28">
        <f t="shared" si="1"/>
        <v>0.007696759259259261</v>
      </c>
      <c r="I49" s="28">
        <f>F49-INDEX($F$5:$F$67,MATCH(D49,$D$5:$D$67,0))</f>
        <v>0.0052662037037037035</v>
      </c>
    </row>
    <row r="50" spans="1:9" ht="15" customHeight="1">
      <c r="A50" s="14">
        <v>46</v>
      </c>
      <c r="B50" s="15" t="s">
        <v>132</v>
      </c>
      <c r="C50" s="15" t="s">
        <v>133</v>
      </c>
      <c r="D50" s="15" t="s">
        <v>43</v>
      </c>
      <c r="E50" s="15" t="s">
        <v>58</v>
      </c>
      <c r="F50" s="36">
        <v>0.02280092592592593</v>
      </c>
      <c r="G50" s="14" t="str">
        <f t="shared" si="0"/>
        <v>5.28/km</v>
      </c>
      <c r="H50" s="16">
        <f t="shared" si="1"/>
        <v>0.008136574074074077</v>
      </c>
      <c r="I50" s="16">
        <f>F50-INDEX($F$5:$F$67,MATCH(D50,$D$5:$D$67,0))</f>
        <v>0.00570601851851852</v>
      </c>
    </row>
    <row r="51" spans="1:9" ht="15" customHeight="1">
      <c r="A51" s="14">
        <v>47</v>
      </c>
      <c r="B51" s="15" t="s">
        <v>134</v>
      </c>
      <c r="C51" s="15" t="s">
        <v>135</v>
      </c>
      <c r="D51" s="15" t="s">
        <v>38</v>
      </c>
      <c r="E51" s="15" t="s">
        <v>136</v>
      </c>
      <c r="F51" s="36">
        <v>0.022858796296296294</v>
      </c>
      <c r="G51" s="14" t="str">
        <f t="shared" si="0"/>
        <v>5.29/km</v>
      </c>
      <c r="H51" s="16">
        <f t="shared" si="1"/>
        <v>0.008194444444444442</v>
      </c>
      <c r="I51" s="16">
        <f>F51-INDEX($F$5:$F$67,MATCH(D51,$D$5:$D$67,0))</f>
        <v>0.006435185185185183</v>
      </c>
    </row>
    <row r="52" spans="1:9" ht="15" customHeight="1">
      <c r="A52" s="14">
        <v>48</v>
      </c>
      <c r="B52" s="15" t="s">
        <v>137</v>
      </c>
      <c r="C52" s="15" t="s">
        <v>138</v>
      </c>
      <c r="D52" s="15" t="s">
        <v>64</v>
      </c>
      <c r="E52" s="15" t="s">
        <v>116</v>
      </c>
      <c r="F52" s="36">
        <v>0.023055555555555555</v>
      </c>
      <c r="G52" s="14" t="str">
        <f t="shared" si="0"/>
        <v>5.32/km</v>
      </c>
      <c r="H52" s="16">
        <f t="shared" si="1"/>
        <v>0.008391203703703703</v>
      </c>
      <c r="I52" s="16">
        <f>F52-INDEX($F$5:$F$67,MATCH(D52,$D$5:$D$67,0))</f>
        <v>0.004594907407407409</v>
      </c>
    </row>
    <row r="53" spans="1:9" ht="15" customHeight="1">
      <c r="A53" s="14">
        <v>49</v>
      </c>
      <c r="B53" s="15" t="s">
        <v>100</v>
      </c>
      <c r="C53" s="15" t="s">
        <v>139</v>
      </c>
      <c r="D53" s="15" t="s">
        <v>125</v>
      </c>
      <c r="E53" s="15" t="s">
        <v>140</v>
      </c>
      <c r="F53" s="36">
        <v>0.02388888888888889</v>
      </c>
      <c r="G53" s="14" t="str">
        <f t="shared" si="0"/>
        <v>5.44/km</v>
      </c>
      <c r="H53" s="16">
        <f t="shared" si="1"/>
        <v>0.009224537037037038</v>
      </c>
      <c r="I53" s="16">
        <f>F53-INDEX($F$5:$F$67,MATCH(D53,$D$5:$D$67,0))</f>
        <v>0.0018287037037037074</v>
      </c>
    </row>
    <row r="54" spans="1:9" ht="15" customHeight="1">
      <c r="A54" s="14">
        <v>50</v>
      </c>
      <c r="B54" s="15" t="s">
        <v>141</v>
      </c>
      <c r="C54" s="15" t="s">
        <v>142</v>
      </c>
      <c r="D54" s="15" t="s">
        <v>119</v>
      </c>
      <c r="E54" s="15" t="s">
        <v>136</v>
      </c>
      <c r="F54" s="36">
        <v>0.023993055555555556</v>
      </c>
      <c r="G54" s="14" t="str">
        <f t="shared" si="0"/>
        <v>5.46/km</v>
      </c>
      <c r="H54" s="16">
        <f t="shared" si="1"/>
        <v>0.009328703703703704</v>
      </c>
      <c r="I54" s="16">
        <f>F54-INDEX($F$5:$F$67,MATCH(D54,$D$5:$D$67,0))</f>
        <v>0.0020486111111111087</v>
      </c>
    </row>
    <row r="55" spans="1:9" ht="15" customHeight="1">
      <c r="A55" s="14">
        <v>51</v>
      </c>
      <c r="B55" s="15" t="s">
        <v>143</v>
      </c>
      <c r="C55" s="15" t="s">
        <v>133</v>
      </c>
      <c r="D55" s="15" t="s">
        <v>144</v>
      </c>
      <c r="E55" s="15" t="s">
        <v>58</v>
      </c>
      <c r="F55" s="36">
        <v>0.024050925925925924</v>
      </c>
      <c r="G55" s="14" t="str">
        <f t="shared" si="0"/>
        <v>5.46/km</v>
      </c>
      <c r="H55" s="16">
        <f t="shared" si="1"/>
        <v>0.009386574074074071</v>
      </c>
      <c r="I55" s="16">
        <f>F55-INDEX($F$5:$F$67,MATCH(D55,$D$5:$D$67,0))</f>
        <v>0</v>
      </c>
    </row>
    <row r="56" spans="1:9" ht="15" customHeight="1">
      <c r="A56" s="14">
        <v>52</v>
      </c>
      <c r="B56" s="15" t="s">
        <v>145</v>
      </c>
      <c r="C56" s="15" t="s">
        <v>146</v>
      </c>
      <c r="D56" s="15" t="s">
        <v>119</v>
      </c>
      <c r="E56" s="15" t="s">
        <v>136</v>
      </c>
      <c r="F56" s="36">
        <v>0.024120370370370372</v>
      </c>
      <c r="G56" s="14" t="str">
        <f t="shared" si="0"/>
        <v>5.47/km</v>
      </c>
      <c r="H56" s="16">
        <f t="shared" si="1"/>
        <v>0.00945601851851852</v>
      </c>
      <c r="I56" s="16">
        <f>F56-INDEX($F$5:$F$67,MATCH(D56,$D$5:$D$67,0))</f>
        <v>0.002175925925925925</v>
      </c>
    </row>
    <row r="57" spans="1:9" ht="15" customHeight="1">
      <c r="A57" s="14">
        <v>53</v>
      </c>
      <c r="B57" s="15" t="s">
        <v>147</v>
      </c>
      <c r="C57" s="15" t="s">
        <v>148</v>
      </c>
      <c r="D57" s="15" t="s">
        <v>48</v>
      </c>
      <c r="E57" s="15" t="s">
        <v>149</v>
      </c>
      <c r="F57" s="36">
        <v>0.024131944444444445</v>
      </c>
      <c r="G57" s="14" t="str">
        <f t="shared" si="0"/>
        <v>5.48/km</v>
      </c>
      <c r="H57" s="16">
        <f t="shared" si="1"/>
        <v>0.009467592592592593</v>
      </c>
      <c r="I57" s="16">
        <f>F57-INDEX($F$5:$F$67,MATCH(D57,$D$5:$D$67,0))</f>
        <v>0.006724537037037039</v>
      </c>
    </row>
    <row r="58" spans="1:9" ht="15" customHeight="1">
      <c r="A58" s="14">
        <v>54</v>
      </c>
      <c r="B58" s="15" t="s">
        <v>150</v>
      </c>
      <c r="C58" s="15" t="s">
        <v>22</v>
      </c>
      <c r="D58" s="15" t="s">
        <v>48</v>
      </c>
      <c r="E58" s="15" t="s">
        <v>82</v>
      </c>
      <c r="F58" s="36">
        <v>0.02550925925925926</v>
      </c>
      <c r="G58" s="14" t="str">
        <f t="shared" si="0"/>
        <v>6.07/km</v>
      </c>
      <c r="H58" s="16">
        <f t="shared" si="1"/>
        <v>0.010844907407407407</v>
      </c>
      <c r="I58" s="16">
        <f>F58-INDEX($F$5:$F$67,MATCH(D58,$D$5:$D$67,0))</f>
        <v>0.008101851851851853</v>
      </c>
    </row>
    <row r="59" spans="1:9" ht="15" customHeight="1">
      <c r="A59" s="14">
        <v>55</v>
      </c>
      <c r="B59" s="15" t="s">
        <v>151</v>
      </c>
      <c r="C59" s="15" t="s">
        <v>31</v>
      </c>
      <c r="D59" s="15" t="s">
        <v>144</v>
      </c>
      <c r="E59" s="15" t="s">
        <v>76</v>
      </c>
      <c r="F59" s="36">
        <v>0.025983796296296297</v>
      </c>
      <c r="G59" s="14" t="str">
        <f t="shared" si="0"/>
        <v>6.14/km</v>
      </c>
      <c r="H59" s="16">
        <f t="shared" si="1"/>
        <v>0.011319444444444444</v>
      </c>
      <c r="I59" s="16">
        <f>F59-INDEX($F$5:$F$67,MATCH(D59,$D$5:$D$67,0))</f>
        <v>0.001932870370370373</v>
      </c>
    </row>
    <row r="60" spans="1:9" ht="15" customHeight="1">
      <c r="A60" s="14">
        <v>56</v>
      </c>
      <c r="B60" s="15" t="s">
        <v>152</v>
      </c>
      <c r="C60" s="15" t="s">
        <v>153</v>
      </c>
      <c r="D60" s="15" t="s">
        <v>154</v>
      </c>
      <c r="E60" s="15" t="s">
        <v>155</v>
      </c>
      <c r="F60" s="36">
        <v>0.026064814814814815</v>
      </c>
      <c r="G60" s="14" t="str">
        <f t="shared" si="0"/>
        <v>6.15/km</v>
      </c>
      <c r="H60" s="16">
        <f t="shared" si="1"/>
        <v>0.011400462962962963</v>
      </c>
      <c r="I60" s="16">
        <f>F60-INDEX($F$5:$F$67,MATCH(D60,$D$5:$D$67,0))</f>
        <v>0</v>
      </c>
    </row>
    <row r="61" spans="1:9" ht="15" customHeight="1">
      <c r="A61" s="14">
        <v>57</v>
      </c>
      <c r="B61" s="15" t="s">
        <v>156</v>
      </c>
      <c r="C61" s="15" t="s">
        <v>157</v>
      </c>
      <c r="D61" s="15" t="s">
        <v>154</v>
      </c>
      <c r="E61" s="15" t="s">
        <v>61</v>
      </c>
      <c r="F61" s="36">
        <v>0.02697916666666667</v>
      </c>
      <c r="G61" s="14" t="str">
        <f t="shared" si="0"/>
        <v>6.29/km</v>
      </c>
      <c r="H61" s="16">
        <f t="shared" si="1"/>
        <v>0.012314814814814817</v>
      </c>
      <c r="I61" s="16">
        <f>F61-INDEX($F$5:$F$67,MATCH(D61,$D$5:$D$67,0))</f>
        <v>0.0009143518518518537</v>
      </c>
    </row>
    <row r="62" spans="1:9" ht="15" customHeight="1">
      <c r="A62" s="14">
        <v>58</v>
      </c>
      <c r="B62" s="15" t="s">
        <v>158</v>
      </c>
      <c r="C62" s="15" t="s">
        <v>34</v>
      </c>
      <c r="D62" s="15" t="s">
        <v>13</v>
      </c>
      <c r="E62" s="15" t="s">
        <v>82</v>
      </c>
      <c r="F62" s="36">
        <v>0.027175925925925926</v>
      </c>
      <c r="G62" s="14" t="str">
        <f t="shared" si="0"/>
        <v>6.31/km</v>
      </c>
      <c r="H62" s="16">
        <f t="shared" si="1"/>
        <v>0.012511574074074074</v>
      </c>
      <c r="I62" s="16">
        <f>F62-INDEX($F$5:$F$67,MATCH(D62,$D$5:$D$67,0))</f>
        <v>0.012511574074074074</v>
      </c>
    </row>
    <row r="63" spans="1:9" ht="15" customHeight="1">
      <c r="A63" s="26">
        <v>59</v>
      </c>
      <c r="B63" s="27" t="s">
        <v>159</v>
      </c>
      <c r="C63" s="27" t="s">
        <v>160</v>
      </c>
      <c r="D63" s="27" t="s">
        <v>48</v>
      </c>
      <c r="E63" s="27" t="s">
        <v>174</v>
      </c>
      <c r="F63" s="38">
        <v>0.027233796296296298</v>
      </c>
      <c r="G63" s="26" t="str">
        <f t="shared" si="0"/>
        <v>6.32/km</v>
      </c>
      <c r="H63" s="28">
        <f t="shared" si="1"/>
        <v>0.012569444444444446</v>
      </c>
      <c r="I63" s="28">
        <f>F63-INDEX($F$5:$F$67,MATCH(D63,$D$5:$D$67,0))</f>
        <v>0.009826388888888891</v>
      </c>
    </row>
    <row r="64" spans="1:9" ht="15" customHeight="1">
      <c r="A64" s="14">
        <v>60</v>
      </c>
      <c r="B64" s="15" t="s">
        <v>161</v>
      </c>
      <c r="C64" s="15" t="s">
        <v>162</v>
      </c>
      <c r="D64" s="15" t="s">
        <v>163</v>
      </c>
      <c r="E64" s="15" t="s">
        <v>164</v>
      </c>
      <c r="F64" s="36">
        <v>0.027824074074074074</v>
      </c>
      <c r="G64" s="14" t="str">
        <f t="shared" si="0"/>
        <v>6.41/km</v>
      </c>
      <c r="H64" s="16">
        <f t="shared" si="1"/>
        <v>0.013159722222222222</v>
      </c>
      <c r="I64" s="16">
        <f>F64-INDEX($F$5:$F$67,MATCH(D64,$D$5:$D$67,0))</f>
        <v>0</v>
      </c>
    </row>
    <row r="65" spans="1:9" ht="15" customHeight="1">
      <c r="A65" s="14">
        <v>61</v>
      </c>
      <c r="B65" s="15" t="s">
        <v>165</v>
      </c>
      <c r="C65" s="15" t="s">
        <v>166</v>
      </c>
      <c r="D65" s="15" t="s">
        <v>48</v>
      </c>
      <c r="E65" s="15" t="s">
        <v>167</v>
      </c>
      <c r="F65" s="36">
        <v>0.027893518518518515</v>
      </c>
      <c r="G65" s="14" t="str">
        <f t="shared" si="0"/>
        <v>6.42/km</v>
      </c>
      <c r="H65" s="16">
        <f t="shared" si="1"/>
        <v>0.013229166666666663</v>
      </c>
      <c r="I65" s="16">
        <f>F65-INDEX($F$5:$F$67,MATCH(D65,$D$5:$D$67,0))</f>
        <v>0.01048611111111111</v>
      </c>
    </row>
    <row r="66" spans="1:9" ht="15" customHeight="1">
      <c r="A66" s="14">
        <v>62</v>
      </c>
      <c r="B66" s="15" t="s">
        <v>168</v>
      </c>
      <c r="C66" s="15" t="s">
        <v>169</v>
      </c>
      <c r="D66" s="15" t="s">
        <v>119</v>
      </c>
      <c r="E66" s="15" t="s">
        <v>58</v>
      </c>
      <c r="F66" s="36">
        <v>0.029097222222222222</v>
      </c>
      <c r="G66" s="14" t="str">
        <f t="shared" si="0"/>
        <v>6.59/km</v>
      </c>
      <c r="H66" s="16">
        <f t="shared" si="1"/>
        <v>0.01443287037037037</v>
      </c>
      <c r="I66" s="16">
        <f>F66-INDEX($F$5:$F$67,MATCH(D66,$D$5:$D$67,0))</f>
        <v>0.007152777777777775</v>
      </c>
    </row>
    <row r="67" spans="1:9" ht="15" customHeight="1">
      <c r="A67" s="18">
        <v>63</v>
      </c>
      <c r="B67" s="19" t="s">
        <v>170</v>
      </c>
      <c r="C67" s="19" t="s">
        <v>171</v>
      </c>
      <c r="D67" s="19" t="s">
        <v>48</v>
      </c>
      <c r="E67" s="19" t="s">
        <v>97</v>
      </c>
      <c r="F67" s="37">
        <v>0.04728009259259259</v>
      </c>
      <c r="G67" s="18" t="str">
        <f t="shared" si="0"/>
        <v>11.21/km</v>
      </c>
      <c r="H67" s="20">
        <f t="shared" si="1"/>
        <v>0.03261574074074074</v>
      </c>
      <c r="I67" s="20">
        <f>F67-INDEX($F$5:$F$67,MATCH(D67,$D$5:$D$67,0))</f>
        <v>0.029872685185185183</v>
      </c>
    </row>
  </sheetData>
  <autoFilter ref="A4:I6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Notturna di Regina Pacis</v>
      </c>
      <c r="B1" s="33"/>
      <c r="C1" s="33"/>
    </row>
    <row r="2" spans="1:3" ht="42" customHeight="1">
      <c r="A2" s="34" t="str">
        <f>Individuale!A3&amp;" km. "&amp;Individuale!I3</f>
        <v>ZONA REGINA PACIS - Rieti (RI) Italia - Sabato 27/07/2013 ore 19.00 km. 6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58</v>
      </c>
      <c r="C4" s="23">
        <v>9</v>
      </c>
    </row>
    <row r="5" spans="1:3" ht="15" customHeight="1">
      <c r="A5" s="14">
        <v>2</v>
      </c>
      <c r="B5" s="15" t="s">
        <v>35</v>
      </c>
      <c r="C5" s="24">
        <v>6</v>
      </c>
    </row>
    <row r="6" spans="1:3" ht="15" customHeight="1">
      <c r="A6" s="14">
        <v>3</v>
      </c>
      <c r="B6" s="15" t="s">
        <v>82</v>
      </c>
      <c r="C6" s="24">
        <v>4</v>
      </c>
    </row>
    <row r="7" spans="1:3" ht="15" customHeight="1">
      <c r="A7" s="14">
        <v>4</v>
      </c>
      <c r="B7" s="15" t="s">
        <v>18</v>
      </c>
      <c r="C7" s="24">
        <v>3</v>
      </c>
    </row>
    <row r="8" spans="1:3" ht="15" customHeight="1">
      <c r="A8" s="14">
        <v>5</v>
      </c>
      <c r="B8" s="15" t="s">
        <v>76</v>
      </c>
      <c r="C8" s="24">
        <v>3</v>
      </c>
    </row>
    <row r="9" spans="1:3" ht="15" customHeight="1">
      <c r="A9" s="14">
        <v>6</v>
      </c>
      <c r="B9" s="15" t="s">
        <v>68</v>
      </c>
      <c r="C9" s="24">
        <v>3</v>
      </c>
    </row>
    <row r="10" spans="1:3" ht="15" customHeight="1">
      <c r="A10" s="14">
        <v>7</v>
      </c>
      <c r="B10" s="15" t="s">
        <v>136</v>
      </c>
      <c r="C10" s="24">
        <v>3</v>
      </c>
    </row>
    <row r="11" spans="1:3" ht="15" customHeight="1">
      <c r="A11" s="14">
        <v>8</v>
      </c>
      <c r="B11" s="15" t="s">
        <v>61</v>
      </c>
      <c r="C11" s="24">
        <v>3</v>
      </c>
    </row>
    <row r="12" spans="1:3" ht="15" customHeight="1">
      <c r="A12" s="14">
        <v>9</v>
      </c>
      <c r="B12" s="15" t="s">
        <v>97</v>
      </c>
      <c r="C12" s="24">
        <v>3</v>
      </c>
    </row>
    <row r="13" spans="1:3" ht="15" customHeight="1">
      <c r="A13" s="26">
        <v>10</v>
      </c>
      <c r="B13" s="27" t="s">
        <v>174</v>
      </c>
      <c r="C13" s="29">
        <v>2</v>
      </c>
    </row>
    <row r="14" spans="1:3" ht="15" customHeight="1">
      <c r="A14" s="14">
        <v>11</v>
      </c>
      <c r="B14" s="15" t="s">
        <v>116</v>
      </c>
      <c r="C14" s="24">
        <v>2</v>
      </c>
    </row>
    <row r="15" spans="1:3" ht="15" customHeight="1">
      <c r="A15" s="14">
        <v>12</v>
      </c>
      <c r="B15" s="15" t="s">
        <v>20</v>
      </c>
      <c r="C15" s="24">
        <v>2</v>
      </c>
    </row>
    <row r="16" spans="1:3" ht="15" customHeight="1">
      <c r="A16" s="14">
        <v>13</v>
      </c>
      <c r="B16" s="15" t="s">
        <v>167</v>
      </c>
      <c r="C16" s="24">
        <v>1</v>
      </c>
    </row>
    <row r="17" spans="1:3" ht="15" customHeight="1">
      <c r="A17" s="14">
        <v>14</v>
      </c>
      <c r="B17" s="15" t="s">
        <v>55</v>
      </c>
      <c r="C17" s="24">
        <v>1</v>
      </c>
    </row>
    <row r="18" spans="1:3" ht="15" customHeight="1">
      <c r="A18" s="14">
        <v>15</v>
      </c>
      <c r="B18" s="15" t="s">
        <v>29</v>
      </c>
      <c r="C18" s="24">
        <v>1</v>
      </c>
    </row>
    <row r="19" spans="1:3" ht="15" customHeight="1">
      <c r="A19" s="14">
        <v>16</v>
      </c>
      <c r="B19" s="15" t="s">
        <v>155</v>
      </c>
      <c r="C19" s="24">
        <v>1</v>
      </c>
    </row>
    <row r="20" spans="1:3" ht="15" customHeight="1">
      <c r="A20" s="14">
        <v>17</v>
      </c>
      <c r="B20" s="15" t="s">
        <v>164</v>
      </c>
      <c r="C20" s="24">
        <v>1</v>
      </c>
    </row>
    <row r="21" spans="1:3" ht="15" customHeight="1">
      <c r="A21" s="14">
        <v>18</v>
      </c>
      <c r="B21" s="15" t="s">
        <v>52</v>
      </c>
      <c r="C21" s="24">
        <v>1</v>
      </c>
    </row>
    <row r="22" spans="1:3" ht="15" customHeight="1">
      <c r="A22" s="14">
        <v>19</v>
      </c>
      <c r="B22" s="15" t="s">
        <v>49</v>
      </c>
      <c r="C22" s="24">
        <v>1</v>
      </c>
    </row>
    <row r="23" spans="1:3" ht="15" customHeight="1">
      <c r="A23" s="14">
        <v>20</v>
      </c>
      <c r="B23" s="15" t="s">
        <v>90</v>
      </c>
      <c r="C23" s="24">
        <v>1</v>
      </c>
    </row>
    <row r="24" spans="1:3" ht="15" customHeight="1">
      <c r="A24" s="14">
        <v>21</v>
      </c>
      <c r="B24" s="15" t="s">
        <v>23</v>
      </c>
      <c r="C24" s="24">
        <v>1</v>
      </c>
    </row>
    <row r="25" spans="1:3" ht="15" customHeight="1">
      <c r="A25" s="14">
        <v>22</v>
      </c>
      <c r="B25" s="15" t="s">
        <v>140</v>
      </c>
      <c r="C25" s="24">
        <v>1</v>
      </c>
    </row>
    <row r="26" spans="1:3" ht="15" customHeight="1">
      <c r="A26" s="14">
        <v>23</v>
      </c>
      <c r="B26" s="15" t="s">
        <v>46</v>
      </c>
      <c r="C26" s="24">
        <v>1</v>
      </c>
    </row>
    <row r="27" spans="1:3" ht="15" customHeight="1">
      <c r="A27" s="14">
        <v>24</v>
      </c>
      <c r="B27" s="15" t="s">
        <v>70</v>
      </c>
      <c r="C27" s="24">
        <v>1</v>
      </c>
    </row>
    <row r="28" spans="1:3" ht="15" customHeight="1">
      <c r="A28" s="14">
        <v>25</v>
      </c>
      <c r="B28" s="15" t="s">
        <v>102</v>
      </c>
      <c r="C28" s="24">
        <v>1</v>
      </c>
    </row>
    <row r="29" spans="1:3" ht="15" customHeight="1">
      <c r="A29" s="14">
        <v>26</v>
      </c>
      <c r="B29" s="15" t="s">
        <v>120</v>
      </c>
      <c r="C29" s="24">
        <v>1</v>
      </c>
    </row>
    <row r="30" spans="1:3" ht="15" customHeight="1">
      <c r="A30" s="14">
        <v>27</v>
      </c>
      <c r="B30" s="15" t="s">
        <v>73</v>
      </c>
      <c r="C30" s="24">
        <v>1</v>
      </c>
    </row>
    <row r="31" spans="1:3" ht="15" customHeight="1">
      <c r="A31" s="14">
        <v>28</v>
      </c>
      <c r="B31" s="15" t="s">
        <v>149</v>
      </c>
      <c r="C31" s="24">
        <v>1</v>
      </c>
    </row>
    <row r="32" spans="1:3" ht="15" customHeight="1">
      <c r="A32" s="14">
        <v>29</v>
      </c>
      <c r="B32" s="15" t="s">
        <v>79</v>
      </c>
      <c r="C32" s="24">
        <v>1</v>
      </c>
    </row>
    <row r="33" spans="1:3" ht="15" customHeight="1">
      <c r="A33" s="14">
        <v>30</v>
      </c>
      <c r="B33" s="15" t="s">
        <v>129</v>
      </c>
      <c r="C33" s="24">
        <v>1</v>
      </c>
    </row>
    <row r="34" spans="1:3" ht="15" customHeight="1">
      <c r="A34" s="14">
        <v>31</v>
      </c>
      <c r="B34" s="15" t="s">
        <v>14</v>
      </c>
      <c r="C34" s="24">
        <v>1</v>
      </c>
    </row>
    <row r="35" spans="1:3" ht="15" customHeight="1">
      <c r="A35" s="18">
        <v>32</v>
      </c>
      <c r="B35" s="19" t="s">
        <v>66</v>
      </c>
      <c r="C35" s="25">
        <v>1</v>
      </c>
    </row>
    <row r="36" ht="12.75">
      <c r="C36" s="2">
        <f>SUM(C4:C35)</f>
        <v>63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2013-08-07T09:06:00Z</dcterms:modified>
  <cp:category/>
  <cp:version/>
  <cp:contentType/>
  <cp:contentStatus/>
</cp:coreProperties>
</file>