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<sst xmlns="http://schemas.openxmlformats.org/spreadsheetml/2006/main" count="94" uniqueCount="73">
  <si>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</si>
  <si>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</si>
  <si>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</si>
  <si>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</si>
  <si>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</si>
  <si>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</si>
  <si>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</si>
  <si>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</si>
  <si>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</si>
  <si>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</si>
  <si>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</si>
  <si>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</si>
  <si>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</si>
  <si>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Pietro</t>
  </si>
  <si>
    <t>Claudio</t>
  </si>
  <si>
    <t>A.S.D. Podistica Solidarietà</t>
  </si>
  <si>
    <t>Giorgio</t>
  </si>
  <si>
    <t>Paolo</t>
  </si>
  <si>
    <t>Ludovico</t>
  </si>
  <si>
    <t>Calcaterra Sport</t>
  </si>
  <si>
    <t>AM  A</t>
  </si>
  <si>
    <t>Runners Rieti</t>
  </si>
  <si>
    <t>GS Cat Sport</t>
  </si>
  <si>
    <t>ASD Enea Roma</t>
  </si>
  <si>
    <t>Roma Road Runners</t>
  </si>
  <si>
    <t>MF-45</t>
  </si>
  <si>
    <t>MF-50</t>
  </si>
  <si>
    <t>MM-50</t>
  </si>
  <si>
    <t>MM-40</t>
  </si>
  <si>
    <t>MM-55</t>
  </si>
  <si>
    <t>MM-65</t>
  </si>
  <si>
    <t>MM-60</t>
  </si>
  <si>
    <t>Giro delle Sette Chiese</t>
  </si>
  <si>
    <t>Amatrice (RI) Italia - Domenica 21/09/2014</t>
  </si>
  <si>
    <t>8ª edizione</t>
  </si>
  <si>
    <t>Mechelli</t>
  </si>
  <si>
    <t>Alessio</t>
  </si>
  <si>
    <t>Asd Pod. Corchiano</t>
  </si>
  <si>
    <t>Proietti</t>
  </si>
  <si>
    <t>Corsa dei Santi</t>
  </si>
  <si>
    <t>Massarelli</t>
  </si>
  <si>
    <t>Podistica Interamna</t>
  </si>
  <si>
    <t>Mastrolorenzo</t>
  </si>
  <si>
    <t>Raffaele</t>
  </si>
  <si>
    <t>Massaroni</t>
  </si>
  <si>
    <t>Paola</t>
  </si>
  <si>
    <t>Lisi</t>
  </si>
  <si>
    <t>Asd Pod. Corchian0</t>
  </si>
  <si>
    <t>Iacobelli</t>
  </si>
  <si>
    <t>Letizia</t>
  </si>
  <si>
    <t>Amatori Podistica Terni</t>
  </si>
  <si>
    <t>Perilli</t>
  </si>
  <si>
    <t>Lucia</t>
  </si>
  <si>
    <t>Battelli</t>
  </si>
  <si>
    <t>Ruggeri</t>
  </si>
  <si>
    <t>Nadia</t>
  </si>
  <si>
    <t>Battistelli</t>
  </si>
  <si>
    <t>Liviano</t>
  </si>
  <si>
    <t>Quotidiano</t>
  </si>
  <si>
    <t>Maria Teresa</t>
  </si>
  <si>
    <t>De Mattia</t>
  </si>
  <si>
    <t>Olimpica Flaminia</t>
  </si>
  <si>
    <t>De Santis</t>
  </si>
  <si>
    <t>Maria Paola</t>
  </si>
  <si>
    <t>Adriani</t>
  </si>
  <si>
    <t>Elisabetta</t>
  </si>
  <si>
    <t>Sconocchia</t>
  </si>
  <si>
    <t>Renzo</t>
  </si>
  <si>
    <t>MM-35</t>
  </si>
  <si>
    <t>MF-40</t>
  </si>
  <si>
    <t>MF-35</t>
  </si>
  <si>
    <t>MF-60</t>
  </si>
  <si>
    <t>MF-55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</si>
</sst>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" customHeight="1">
      <c r="A3" s="26" t="s">
        <v>33</v>
      </c>
      <c r="B3" s="26"/>
      <c r="C3" s="26"/>
      <c r="D3" s="26"/>
      <c r="E3" s="26"/>
      <c r="F3" s="26"/>
      <c r="G3" s="26"/>
      <c r="H3" s="26"/>
      <c r="I3" s="3" t="s">
        <v>0</v>
      </c>
      <c r="J3" s="4">
        <v>13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35</v>
      </c>
      <c r="C5" s="15" t="s">
        <v>36</v>
      </c>
      <c r="D5" s="11" t="s">
        <v>68</v>
      </c>
      <c r="E5" s="15" t="s">
        <v>37</v>
      </c>
      <c r="F5" s="31">
        <v>0.039976851851851854</v>
      </c>
      <c r="G5" s="31">
        <v>0.039976851851851854</v>
      </c>
      <c r="H5" s="11" t="str">
        <f aca="true" t="shared" si="0" ref="H5:H20">TEXT(INT((HOUR(G5)*3600+MINUTE(G5)*60+SECOND(G5))/$J$3/60),"0")&amp;"."&amp;TEXT(MOD((HOUR(G5)*3600+MINUTE(G5)*60+SECOND(G5))/$J$3,60),"00")&amp;"/km"</f>
        <v>4.26/km</v>
      </c>
      <c r="I5" s="20">
        <f aca="true" t="shared" si="1" ref="I5:I20">G5-$G$5</f>
        <v>0</v>
      </c>
      <c r="J5" s="20">
        <f>G5-INDEX($G$5:$G$114,MATCH(D5,$D$5:$D$114,0))</f>
        <v>0</v>
      </c>
    </row>
    <row r="6" spans="1:10" s="10" customFormat="1" ht="15" customHeight="1">
      <c r="A6" s="12">
        <v>2</v>
      </c>
      <c r="B6" s="16" t="s">
        <v>38</v>
      </c>
      <c r="C6" s="16" t="s">
        <v>13</v>
      </c>
      <c r="D6" s="12" t="s">
        <v>27</v>
      </c>
      <c r="E6" s="16" t="s">
        <v>39</v>
      </c>
      <c r="F6" s="32">
        <v>0.0419212962962963</v>
      </c>
      <c r="G6" s="32">
        <v>0.0419212962962963</v>
      </c>
      <c r="H6" s="12" t="str">
        <f t="shared" si="0"/>
        <v>4.39/km</v>
      </c>
      <c r="I6" s="13">
        <f t="shared" si="1"/>
        <v>0.001944444444444443</v>
      </c>
      <c r="J6" s="13">
        <f>G6-INDEX($G$5:$G$114,MATCH(D6,$D$5:$D$114,0))</f>
        <v>0</v>
      </c>
    </row>
    <row r="7" spans="1:10" s="10" customFormat="1" ht="15" customHeight="1">
      <c r="A7" s="12">
        <v>3</v>
      </c>
      <c r="B7" s="16" t="s">
        <v>40</v>
      </c>
      <c r="C7" s="16" t="s">
        <v>16</v>
      </c>
      <c r="D7" s="12" t="s">
        <v>27</v>
      </c>
      <c r="E7" s="16" t="s">
        <v>41</v>
      </c>
      <c r="F7" s="32">
        <v>0.04334490740740741</v>
      </c>
      <c r="G7" s="32">
        <v>0.04334490740740741</v>
      </c>
      <c r="H7" s="12" t="str">
        <f t="shared" si="0"/>
        <v>4.48/km</v>
      </c>
      <c r="I7" s="13">
        <f t="shared" si="1"/>
        <v>0.0033680555555555547</v>
      </c>
      <c r="J7" s="13">
        <f>G7-INDEX($G$5:$G$114,MATCH(D7,$D$5:$D$114,0))</f>
        <v>0.0014236111111111116</v>
      </c>
    </row>
    <row r="8" spans="1:10" s="10" customFormat="1" ht="15" customHeight="1">
      <c r="A8" s="12">
        <v>4</v>
      </c>
      <c r="B8" s="16" t="s">
        <v>42</v>
      </c>
      <c r="C8" s="16" t="s">
        <v>43</v>
      </c>
      <c r="D8" s="12" t="s">
        <v>20</v>
      </c>
      <c r="E8" s="16" t="s">
        <v>12</v>
      </c>
      <c r="F8" s="32">
        <v>0.04355324074074074</v>
      </c>
      <c r="G8" s="32">
        <v>0.04355324074074074</v>
      </c>
      <c r="H8" s="12" t="str">
        <f t="shared" si="0"/>
        <v>4.49/km</v>
      </c>
      <c r="I8" s="13">
        <f t="shared" si="1"/>
        <v>0.003576388888888886</v>
      </c>
      <c r="J8" s="13">
        <f>G8-INDEX($G$5:$G$114,MATCH(D8,$D$5:$D$114,0))</f>
        <v>0</v>
      </c>
    </row>
    <row r="9" spans="1:10" s="10" customFormat="1" ht="15" customHeight="1">
      <c r="A9" s="12">
        <v>5</v>
      </c>
      <c r="B9" s="16" t="s">
        <v>44</v>
      </c>
      <c r="C9" s="16" t="s">
        <v>45</v>
      </c>
      <c r="D9" s="12" t="s">
        <v>69</v>
      </c>
      <c r="E9" s="16" t="s">
        <v>19</v>
      </c>
      <c r="F9" s="32">
        <v>0.04710648148148148</v>
      </c>
      <c r="G9" s="32">
        <v>0.04710648148148148</v>
      </c>
      <c r="H9" s="12" t="str">
        <f t="shared" si="0"/>
        <v>5.13/km</v>
      </c>
      <c r="I9" s="13">
        <f t="shared" si="1"/>
        <v>0.007129629629629625</v>
      </c>
      <c r="J9" s="13">
        <f>G9-INDEX($G$5:$G$114,MATCH(D9,$D$5:$D$114,0))</f>
        <v>0</v>
      </c>
    </row>
    <row r="10" spans="1:10" s="10" customFormat="1" ht="15" customHeight="1">
      <c r="A10" s="12">
        <v>6</v>
      </c>
      <c r="B10" s="16" t="s">
        <v>46</v>
      </c>
      <c r="C10" s="16" t="s">
        <v>14</v>
      </c>
      <c r="D10" s="12" t="s">
        <v>28</v>
      </c>
      <c r="E10" s="16" t="s">
        <v>47</v>
      </c>
      <c r="F10" s="32">
        <v>0.05273148148148148</v>
      </c>
      <c r="G10" s="32">
        <v>0.05273148148148148</v>
      </c>
      <c r="H10" s="12" t="str">
        <f t="shared" si="0"/>
        <v>5.50/km</v>
      </c>
      <c r="I10" s="13">
        <f t="shared" si="1"/>
        <v>0.01275462962962963</v>
      </c>
      <c r="J10" s="13">
        <f>G10-INDEX($G$5:$G$114,MATCH(D10,$D$5:$D$114,0))</f>
        <v>0</v>
      </c>
    </row>
    <row r="11" spans="1:10" s="10" customFormat="1" ht="15" customHeight="1">
      <c r="A11" s="12">
        <v>7</v>
      </c>
      <c r="B11" s="16" t="s">
        <v>48</v>
      </c>
      <c r="C11" s="16" t="s">
        <v>49</v>
      </c>
      <c r="D11" s="12" t="s">
        <v>70</v>
      </c>
      <c r="E11" s="16" t="s">
        <v>50</v>
      </c>
      <c r="F11" s="32">
        <v>0.052974537037037035</v>
      </c>
      <c r="G11" s="32">
        <v>0.052974537037037035</v>
      </c>
      <c r="H11" s="12" t="str">
        <f t="shared" si="0"/>
        <v>5.52/km</v>
      </c>
      <c r="I11" s="13">
        <f t="shared" si="1"/>
        <v>0.012997685185185182</v>
      </c>
      <c r="J11" s="13">
        <f>G11-INDEX($G$5:$G$114,MATCH(D11,$D$5:$D$114,0))</f>
        <v>0</v>
      </c>
    </row>
    <row r="12" spans="1:10" s="10" customFormat="1" ht="15" customHeight="1">
      <c r="A12" s="17">
        <v>8</v>
      </c>
      <c r="B12" s="19" t="s">
        <v>51</v>
      </c>
      <c r="C12" s="19" t="s">
        <v>52</v>
      </c>
      <c r="D12" s="17" t="s">
        <v>69</v>
      </c>
      <c r="E12" s="19" t="s">
        <v>15</v>
      </c>
      <c r="F12" s="34">
        <v>0.05435185185185185</v>
      </c>
      <c r="G12" s="34">
        <v>0.05435185185185185</v>
      </c>
      <c r="H12" s="17" t="str">
        <f t="shared" si="0"/>
        <v>6.01/km</v>
      </c>
      <c r="I12" s="18">
        <f t="shared" si="1"/>
        <v>0.014374999999999999</v>
      </c>
      <c r="J12" s="18">
        <f>G12-INDEX($G$5:$G$114,MATCH(D12,$D$5:$D$114,0))</f>
        <v>0.007245370370370374</v>
      </c>
    </row>
    <row r="13" spans="1:10" s="10" customFormat="1" ht="15" customHeight="1">
      <c r="A13" s="12">
        <v>9</v>
      </c>
      <c r="B13" s="16" t="s">
        <v>53</v>
      </c>
      <c r="C13" s="16" t="s">
        <v>17</v>
      </c>
      <c r="D13" s="12" t="s">
        <v>27</v>
      </c>
      <c r="E13" s="16" t="s">
        <v>22</v>
      </c>
      <c r="F13" s="32">
        <v>0.05649305555555556</v>
      </c>
      <c r="G13" s="32">
        <v>0.05649305555555556</v>
      </c>
      <c r="H13" s="12" t="str">
        <f t="shared" si="0"/>
        <v>6.15/km</v>
      </c>
      <c r="I13" s="13">
        <f t="shared" si="1"/>
        <v>0.016516203703703707</v>
      </c>
      <c r="J13" s="13">
        <f>G13-INDEX($G$5:$G$114,MATCH(D13,$D$5:$D$114,0))</f>
        <v>0.014571759259259263</v>
      </c>
    </row>
    <row r="14" spans="1:10" s="10" customFormat="1" ht="15" customHeight="1">
      <c r="A14" s="12">
        <v>10</v>
      </c>
      <c r="B14" s="16" t="s">
        <v>54</v>
      </c>
      <c r="C14" s="16" t="s">
        <v>55</v>
      </c>
      <c r="D14" s="12" t="s">
        <v>25</v>
      </c>
      <c r="E14" s="16" t="s">
        <v>22</v>
      </c>
      <c r="F14" s="32">
        <v>0.05965277777777778</v>
      </c>
      <c r="G14" s="32">
        <v>0.05965277777777778</v>
      </c>
      <c r="H14" s="12" t="str">
        <f t="shared" si="0"/>
        <v>6.36/km</v>
      </c>
      <c r="I14" s="13">
        <f t="shared" si="1"/>
        <v>0.019675925925925923</v>
      </c>
      <c r="J14" s="13">
        <f>G14-INDEX($G$5:$G$114,MATCH(D14,$D$5:$D$114,0))</f>
        <v>0</v>
      </c>
    </row>
    <row r="15" spans="1:10" s="10" customFormat="1" ht="15" customHeight="1">
      <c r="A15" s="12">
        <v>11</v>
      </c>
      <c r="B15" s="16" t="s">
        <v>56</v>
      </c>
      <c r="C15" s="16" t="s">
        <v>57</v>
      </c>
      <c r="D15" s="12" t="s">
        <v>30</v>
      </c>
      <c r="E15" s="16" t="s">
        <v>39</v>
      </c>
      <c r="F15" s="32">
        <v>0.06</v>
      </c>
      <c r="G15" s="32">
        <v>0.06</v>
      </c>
      <c r="H15" s="12" t="str">
        <f t="shared" si="0"/>
        <v>6.39/km</v>
      </c>
      <c r="I15" s="13">
        <f t="shared" si="1"/>
        <v>0.020023148148148144</v>
      </c>
      <c r="J15" s="13">
        <f>G15-INDEX($G$5:$G$114,MATCH(D15,$D$5:$D$114,0))</f>
        <v>0</v>
      </c>
    </row>
    <row r="16" spans="1:10" s="10" customFormat="1" ht="15" customHeight="1">
      <c r="A16" s="12">
        <v>12</v>
      </c>
      <c r="B16" s="16" t="s">
        <v>58</v>
      </c>
      <c r="C16" s="16" t="s">
        <v>59</v>
      </c>
      <c r="D16" s="12" t="s">
        <v>26</v>
      </c>
      <c r="E16" s="16" t="s">
        <v>23</v>
      </c>
      <c r="F16" s="32">
        <v>0.06368055555555556</v>
      </c>
      <c r="G16" s="32">
        <v>0.06368055555555556</v>
      </c>
      <c r="H16" s="12" t="str">
        <f t="shared" si="0"/>
        <v>7.03/km</v>
      </c>
      <c r="I16" s="13">
        <f t="shared" si="1"/>
        <v>0.023703703703703706</v>
      </c>
      <c r="J16" s="13">
        <f>G16-INDEX($G$5:$G$114,MATCH(D16,$D$5:$D$114,0))</f>
        <v>0</v>
      </c>
    </row>
    <row r="17" spans="1:10" s="10" customFormat="1" ht="15" customHeight="1">
      <c r="A17" s="12">
        <v>13</v>
      </c>
      <c r="B17" s="16" t="s">
        <v>60</v>
      </c>
      <c r="C17" s="16" t="s">
        <v>18</v>
      </c>
      <c r="D17" s="12" t="s">
        <v>29</v>
      </c>
      <c r="E17" s="16" t="s">
        <v>61</v>
      </c>
      <c r="F17" s="32">
        <v>0.06372685185185185</v>
      </c>
      <c r="G17" s="32">
        <v>0.06372685185185185</v>
      </c>
      <c r="H17" s="12" t="str">
        <f t="shared" si="0"/>
        <v>7.04/km</v>
      </c>
      <c r="I17" s="13">
        <f t="shared" si="1"/>
        <v>0.02375</v>
      </c>
      <c r="J17" s="13">
        <f>G17-INDEX($G$5:$G$114,MATCH(D17,$D$5:$D$114,0))</f>
        <v>0</v>
      </c>
    </row>
    <row r="18" spans="1:10" s="10" customFormat="1" ht="15" customHeight="1">
      <c r="A18" s="12">
        <v>14</v>
      </c>
      <c r="B18" s="16" t="s">
        <v>62</v>
      </c>
      <c r="C18" s="16" t="s">
        <v>63</v>
      </c>
      <c r="D18" s="12" t="s">
        <v>71</v>
      </c>
      <c r="E18" s="16" t="s">
        <v>24</v>
      </c>
      <c r="F18" s="32">
        <v>0.0662962962962963</v>
      </c>
      <c r="G18" s="32">
        <v>0.0662962962962963</v>
      </c>
      <c r="H18" s="12" t="str">
        <f t="shared" si="0"/>
        <v>7.21/km</v>
      </c>
      <c r="I18" s="13">
        <f t="shared" si="1"/>
        <v>0.026319444444444444</v>
      </c>
      <c r="J18" s="13">
        <f>G18-INDEX($G$5:$G$114,MATCH(D18,$D$5:$D$114,0))</f>
        <v>0</v>
      </c>
    </row>
    <row r="19" spans="1:10" s="10" customFormat="1" ht="15" customHeight="1">
      <c r="A19" s="12">
        <v>15</v>
      </c>
      <c r="B19" s="16" t="s">
        <v>64</v>
      </c>
      <c r="C19" s="16" t="s">
        <v>65</v>
      </c>
      <c r="D19" s="12" t="s">
        <v>72</v>
      </c>
      <c r="E19" s="16" t="s">
        <v>61</v>
      </c>
      <c r="F19" s="32">
        <v>0.06761574074074074</v>
      </c>
      <c r="G19" s="32">
        <v>0.06761574074074074</v>
      </c>
      <c r="H19" s="12" t="str">
        <f t="shared" si="0"/>
        <v>7.29/km</v>
      </c>
      <c r="I19" s="13">
        <f t="shared" si="1"/>
        <v>0.027638888888888886</v>
      </c>
      <c r="J19" s="13">
        <f>G19-INDEX($G$5:$G$114,MATCH(D19,$D$5:$D$114,0))</f>
        <v>0</v>
      </c>
    </row>
    <row r="20" spans="1:10" s="10" customFormat="1" ht="15" customHeight="1">
      <c r="A20" s="21">
        <v>16</v>
      </c>
      <c r="B20" s="22" t="s">
        <v>66</v>
      </c>
      <c r="C20" s="22" t="s">
        <v>67</v>
      </c>
      <c r="D20" s="21" t="s">
        <v>31</v>
      </c>
      <c r="E20" s="22" t="s">
        <v>21</v>
      </c>
      <c r="F20" s="33">
        <v>0.06770833333333333</v>
      </c>
      <c r="G20" s="33">
        <v>0.06770833333333333</v>
      </c>
      <c r="H20" s="21" t="str">
        <f t="shared" si="0"/>
        <v>7.30/km</v>
      </c>
      <c r="I20" s="23">
        <f t="shared" si="1"/>
        <v>0.027731481481481475</v>
      </c>
      <c r="J20" s="23">
        <f>G20-INDEX($G$5:$G$114,MATCH(D20,$D$5:$D$114,0))</f>
        <v>0</v>
      </c>
    </row>
  </sheetData>
  <sheetProtection/>
  <autoFilter ref="A4:J2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tr">
        <f>Individuale!A1</f>
        <v>Giro delle Sette Chiese</v>
      </c>
      <c r="B1" s="28"/>
      <c r="C1" s="29"/>
    </row>
    <row r="2" spans="1:3" ht="24" customHeight="1">
      <c r="A2" s="25" t="str">
        <f>Individuale!A2</f>
        <v>8ª edizione</v>
      </c>
      <c r="B2" s="25"/>
      <c r="C2" s="25"/>
    </row>
    <row r="3" spans="1:3" ht="24" customHeight="1">
      <c r="A3" s="30" t="str">
        <f>Individuale!A3</f>
        <v>Amatrice (RI) Italia - Domenica 21/09/2014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39</v>
      </c>
      <c r="C5" s="35">
        <v>2</v>
      </c>
    </row>
    <row r="6" spans="1:3" ht="15" customHeight="1">
      <c r="A6" s="12">
        <v>2</v>
      </c>
      <c r="B6" s="16" t="s">
        <v>22</v>
      </c>
      <c r="C6" s="36">
        <v>2</v>
      </c>
    </row>
    <row r="7" spans="1:3" ht="15" customHeight="1">
      <c r="A7" s="12">
        <v>3</v>
      </c>
      <c r="B7" s="16" t="s">
        <v>61</v>
      </c>
      <c r="C7" s="36">
        <v>2</v>
      </c>
    </row>
    <row r="8" spans="1:3" ht="15" customHeight="1">
      <c r="A8" s="17">
        <v>4</v>
      </c>
      <c r="B8" s="19" t="s">
        <v>15</v>
      </c>
      <c r="C8" s="38">
        <v>1</v>
      </c>
    </row>
    <row r="9" spans="1:3" ht="15" customHeight="1">
      <c r="A9" s="12">
        <v>5</v>
      </c>
      <c r="B9" s="16" t="s">
        <v>50</v>
      </c>
      <c r="C9" s="36">
        <v>1</v>
      </c>
    </row>
    <row r="10" spans="1:3" ht="15" customHeight="1">
      <c r="A10" s="12">
        <v>6</v>
      </c>
      <c r="B10" s="16" t="s">
        <v>23</v>
      </c>
      <c r="C10" s="36">
        <v>1</v>
      </c>
    </row>
    <row r="11" spans="1:3" ht="15" customHeight="1">
      <c r="A11" s="12">
        <v>7</v>
      </c>
      <c r="B11" s="16" t="s">
        <v>47</v>
      </c>
      <c r="C11" s="36">
        <v>1</v>
      </c>
    </row>
    <row r="12" spans="1:3" ht="15" customHeight="1">
      <c r="A12" s="12">
        <v>8</v>
      </c>
      <c r="B12" s="16" t="s">
        <v>37</v>
      </c>
      <c r="C12" s="36">
        <v>1</v>
      </c>
    </row>
    <row r="13" spans="1:3" ht="15" customHeight="1">
      <c r="A13" s="12">
        <v>9</v>
      </c>
      <c r="B13" s="16" t="s">
        <v>19</v>
      </c>
      <c r="C13" s="36">
        <v>1</v>
      </c>
    </row>
    <row r="14" spans="1:3" ht="15" customHeight="1">
      <c r="A14" s="12">
        <v>10</v>
      </c>
      <c r="B14" s="16" t="s">
        <v>41</v>
      </c>
      <c r="C14" s="36">
        <v>1</v>
      </c>
    </row>
    <row r="15" spans="1:3" ht="15" customHeight="1">
      <c r="A15" s="12">
        <v>11</v>
      </c>
      <c r="B15" s="16" t="s">
        <v>24</v>
      </c>
      <c r="C15" s="36">
        <v>1</v>
      </c>
    </row>
    <row r="16" spans="1:3" ht="15" customHeight="1">
      <c r="A16" s="12">
        <v>12</v>
      </c>
      <c r="B16" s="16" t="s">
        <v>21</v>
      </c>
      <c r="C16" s="36">
        <v>1</v>
      </c>
    </row>
    <row r="17" spans="1:3" ht="15" customHeight="1">
      <c r="A17" s="21">
        <v>13</v>
      </c>
      <c r="B17" s="22" t="s">
        <v>12</v>
      </c>
      <c r="C17" s="37">
        <v>1</v>
      </c>
    </row>
    <row r="18" ht="12.75">
      <c r="C18" s="2">
        <f>SUM(C5:C17)</f>
        <v>16</v>
      </c>
    </row>
  </sheetData>
  <sheetProtection/>
  <autoFilter ref="A4:C5">
    <sortState ref="A5:C18">
      <sortCondition descending="1" sortBy="value" ref="C5:C1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2014-09-30T22:02:01Z</dcterms:modified>
  <cp:category/>
  <cp:version/>
  <cp:contentType/>
  <cp:contentStatus/>
</cp:coreProperties>
</file>