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'Individuale'!$A$3:$I$163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<sst xmlns="http://schemas.openxmlformats.org/spreadsheetml/2006/main" count="715" uniqueCount="338">
  <si>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</si>
  <si>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</si>
  <si>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</si>
  <si>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</si>
  <si>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</si>
  <si>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</si>
  <si>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</si>
  <si>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</si>
  <si>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</si>
  <si>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</si>
  <si>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</si>
  <si>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Antonelli</t>
  </si>
  <si>
    <t>Massimo</t>
  </si>
  <si>
    <t>Barbonetti</t>
  </si>
  <si>
    <t>Pierino</t>
  </si>
  <si>
    <t>Nicola</t>
  </si>
  <si>
    <t>Domenico</t>
  </si>
  <si>
    <t>Visocchi</t>
  </si>
  <si>
    <t>Roberto</t>
  </si>
  <si>
    <t>Belardini</t>
  </si>
  <si>
    <t>Gianluca</t>
  </si>
  <si>
    <t>Di Stefano</t>
  </si>
  <si>
    <t>Dino</t>
  </si>
  <si>
    <t>Corrado</t>
  </si>
  <si>
    <t>Stefano</t>
  </si>
  <si>
    <t>Evangelista</t>
  </si>
  <si>
    <t>Felice</t>
  </si>
  <si>
    <t>Colipi</t>
  </si>
  <si>
    <t>Giovanni</t>
  </si>
  <si>
    <t>Savina</t>
  </si>
  <si>
    <t>Fabio</t>
  </si>
  <si>
    <t>Tari</t>
  </si>
  <si>
    <t>Carmelino</t>
  </si>
  <si>
    <t>De Angelis</t>
  </si>
  <si>
    <t>Andrea</t>
  </si>
  <si>
    <t>Fasciani</t>
  </si>
  <si>
    <t>Emilio</t>
  </si>
  <si>
    <t>Gianfranco</t>
  </si>
  <si>
    <t>Inglese</t>
  </si>
  <si>
    <t>Vincenzo</t>
  </si>
  <si>
    <t>Antonio</t>
  </si>
  <si>
    <t>Settevendemmie</t>
  </si>
  <si>
    <t>Gaetano</t>
  </si>
  <si>
    <t>Paola</t>
  </si>
  <si>
    <t>Maurizio</t>
  </si>
  <si>
    <t>Enrico</t>
  </si>
  <si>
    <t>Pasquini</t>
  </si>
  <si>
    <t>Bruno</t>
  </si>
  <si>
    <t>Scaramella</t>
  </si>
  <si>
    <t>Franco</t>
  </si>
  <si>
    <t>Fabbri</t>
  </si>
  <si>
    <t>Claudio</t>
  </si>
  <si>
    <t>Pocetta</t>
  </si>
  <si>
    <t>Mariani</t>
  </si>
  <si>
    <t>Luigi</t>
  </si>
  <si>
    <t>Paolo</t>
  </si>
  <si>
    <t>Salvatore</t>
  </si>
  <si>
    <t>Alfonso</t>
  </si>
  <si>
    <t>Guidobaldi</t>
  </si>
  <si>
    <t>Patrizia</t>
  </si>
  <si>
    <t>Alessandra</t>
  </si>
  <si>
    <t>Ferranti</t>
  </si>
  <si>
    <t>Marcotulli</t>
  </si>
  <si>
    <t>Maria Luisa</t>
  </si>
  <si>
    <t>Giuseppe</t>
  </si>
  <si>
    <t>Capria</t>
  </si>
  <si>
    <t>Carbonetti</t>
  </si>
  <si>
    <t>Marcello</t>
  </si>
  <si>
    <t>Annalisa</t>
  </si>
  <si>
    <t>Alessandro</t>
  </si>
  <si>
    <t>Pelliccia</t>
  </si>
  <si>
    <t>Proietti</t>
  </si>
  <si>
    <t>Mauro</t>
  </si>
  <si>
    <t>Bobo'</t>
  </si>
  <si>
    <t>Annarita</t>
  </si>
  <si>
    <t>Di Domenico</t>
  </si>
  <si>
    <t>Gabriele</t>
  </si>
  <si>
    <t>Cala'</t>
  </si>
  <si>
    <t>Maria</t>
  </si>
  <si>
    <t>Costalunga</t>
  </si>
  <si>
    <t>Fabrizio</t>
  </si>
  <si>
    <t>M35</t>
  </si>
  <si>
    <t>Runners Club Dei Marsi</t>
  </si>
  <si>
    <t>M60</t>
  </si>
  <si>
    <t>Podistica Avezzano</t>
  </si>
  <si>
    <t>M40</t>
  </si>
  <si>
    <t>Atina Trail Running</t>
  </si>
  <si>
    <t>Amatori Velletri</t>
  </si>
  <si>
    <t>M50</t>
  </si>
  <si>
    <t>M45</t>
  </si>
  <si>
    <t>Opoa Team Running Trasacco</t>
  </si>
  <si>
    <t>Atletica Vicovaro</t>
  </si>
  <si>
    <t>Leprotti Villa Ada</t>
  </si>
  <si>
    <t>Podistica Luco Dei Marsi</t>
  </si>
  <si>
    <t>K42 Groupama</t>
  </si>
  <si>
    <t>Atl. Acquacetosa</t>
  </si>
  <si>
    <t>M55</t>
  </si>
  <si>
    <t>Road Runners Club Roma</t>
  </si>
  <si>
    <t>Uisp Rieti</t>
  </si>
  <si>
    <t>Running Evolution Colonna</t>
  </si>
  <si>
    <t>Asd Spirito Trail</t>
  </si>
  <si>
    <t>Rieti In Corsa</t>
  </si>
  <si>
    <t>Lazio Runners</t>
  </si>
  <si>
    <t>M65</t>
  </si>
  <si>
    <t>Asd Mediterranea</t>
  </si>
  <si>
    <t>Amatori Castelfusano</t>
  </si>
  <si>
    <t>Atletica Tusculum Rs 001</t>
  </si>
  <si>
    <t>Libero</t>
  </si>
  <si>
    <t>A.S.D. Podistica Solidarietà</t>
  </si>
  <si>
    <t>Sergio</t>
  </si>
  <si>
    <t>Camacci</t>
  </si>
  <si>
    <t>Vittorio</t>
  </si>
  <si>
    <t>Marco</t>
  </si>
  <si>
    <t>Carlini</t>
  </si>
  <si>
    <t>Carlo</t>
  </si>
  <si>
    <t>Luca</t>
  </si>
  <si>
    <t>Cristian</t>
  </si>
  <si>
    <t>Marsili</t>
  </si>
  <si>
    <t>Felicetto</t>
  </si>
  <si>
    <t>Camertoni</t>
  </si>
  <si>
    <t>Francesco</t>
  </si>
  <si>
    <t>De Santis</t>
  </si>
  <si>
    <t>Maria Paola</t>
  </si>
  <si>
    <t>Talone</t>
  </si>
  <si>
    <t>Davide</t>
  </si>
  <si>
    <t>Del Sordo</t>
  </si>
  <si>
    <t>Caterina</t>
  </si>
  <si>
    <t>Silvano</t>
  </si>
  <si>
    <t>Podistica Valtenna</t>
  </si>
  <si>
    <t>Avis Ascoli Marathon</t>
  </si>
  <si>
    <t>Asd Albatros Roma</t>
  </si>
  <si>
    <t>Serra</t>
  </si>
  <si>
    <t>Walter</t>
  </si>
  <si>
    <t>Diadei</t>
  </si>
  <si>
    <t>Tiziano</t>
  </si>
  <si>
    <t>Alessio</t>
  </si>
  <si>
    <t>Nitoglia</t>
  </si>
  <si>
    <t>Sestilio</t>
  </si>
  <si>
    <t>Imprescia</t>
  </si>
  <si>
    <t>Ugo</t>
  </si>
  <si>
    <t>Lobene</t>
  </si>
  <si>
    <t>Di Virgilio</t>
  </si>
  <si>
    <t>Gaetani</t>
  </si>
  <si>
    <t>Umberto</t>
  </si>
  <si>
    <t>Lorenzo</t>
  </si>
  <si>
    <t>Truocchio</t>
  </si>
  <si>
    <t>Rosalba</t>
  </si>
  <si>
    <t>Simei</t>
  </si>
  <si>
    <t>Cecchini</t>
  </si>
  <si>
    <t>Mara</t>
  </si>
  <si>
    <t>Santilli</t>
  </si>
  <si>
    <t>Andolfi</t>
  </si>
  <si>
    <t>Armando</t>
  </si>
  <si>
    <t>Tesone</t>
  </si>
  <si>
    <t>Campanelli</t>
  </si>
  <si>
    <t>Di Salvatore</t>
  </si>
  <si>
    <t>Alvise</t>
  </si>
  <si>
    <t>Ciarla</t>
  </si>
  <si>
    <t>Alberta</t>
  </si>
  <si>
    <t>Chiara</t>
  </si>
  <si>
    <t>Alberto</t>
  </si>
  <si>
    <t>Di Pastena</t>
  </si>
  <si>
    <t>Rifondazione Podistica</t>
  </si>
  <si>
    <t>Tm23</t>
  </si>
  <si>
    <t>Latina Runners</t>
  </si>
  <si>
    <t>Atl. Carsoli</t>
  </si>
  <si>
    <t>Atl. Centrale H25</t>
  </si>
  <si>
    <t>Asd Villa Ada</t>
  </si>
  <si>
    <t>M70</t>
  </si>
  <si>
    <t>Asd I Runners</t>
  </si>
  <si>
    <t>Podistica Tiburtina</t>
  </si>
  <si>
    <t>Ivaniuk</t>
  </si>
  <si>
    <t>Oleh</t>
  </si>
  <si>
    <t>Bucciarello</t>
  </si>
  <si>
    <t>Rossini</t>
  </si>
  <si>
    <t>Massimiliano</t>
  </si>
  <si>
    <t>Di Manno</t>
  </si>
  <si>
    <t>De Giacomo</t>
  </si>
  <si>
    <t>Bolognesi</t>
  </si>
  <si>
    <t>Lusi</t>
  </si>
  <si>
    <t>Denis</t>
  </si>
  <si>
    <t>Iori</t>
  </si>
  <si>
    <t>Colantoni</t>
  </si>
  <si>
    <t>Trabucco</t>
  </si>
  <si>
    <t>Di Silvestro</t>
  </si>
  <si>
    <t>Olirio</t>
  </si>
  <si>
    <t>Oddi</t>
  </si>
  <si>
    <t>Giacomo</t>
  </si>
  <si>
    <t>Di Liberto</t>
  </si>
  <si>
    <t>D'angio'</t>
  </si>
  <si>
    <t>Emanuele</t>
  </si>
  <si>
    <t>Mica</t>
  </si>
  <si>
    <t>D'antoni</t>
  </si>
  <si>
    <t>Rosmarino</t>
  </si>
  <si>
    <t>Giammarioli</t>
  </si>
  <si>
    <t>Paterna</t>
  </si>
  <si>
    <t>Gianluigi</t>
  </si>
  <si>
    <t>Morici</t>
  </si>
  <si>
    <t>Acciari</t>
  </si>
  <si>
    <t>Di Dionisio</t>
  </si>
  <si>
    <t>Rossella</t>
  </si>
  <si>
    <t>Tufani</t>
  </si>
  <si>
    <t>Barilone</t>
  </si>
  <si>
    <t>De Vito</t>
  </si>
  <si>
    <t>Grisanti</t>
  </si>
  <si>
    <t>Gatta</t>
  </si>
  <si>
    <t>Torresi</t>
  </si>
  <si>
    <t>Golvelli</t>
  </si>
  <si>
    <t>Zanoletti</t>
  </si>
  <si>
    <t>Parauda</t>
  </si>
  <si>
    <t>Sonnino</t>
  </si>
  <si>
    <t>Fiore</t>
  </si>
  <si>
    <t>Curatolo</t>
  </si>
  <si>
    <t>Cammilli</t>
  </si>
  <si>
    <t>Getulio</t>
  </si>
  <si>
    <t>Guglielmo</t>
  </si>
  <si>
    <t>Zitellli</t>
  </si>
  <si>
    <t>Fienili</t>
  </si>
  <si>
    <t>Fantoni</t>
  </si>
  <si>
    <t>Todi</t>
  </si>
  <si>
    <t>Del Ciello</t>
  </si>
  <si>
    <t>Luciano</t>
  </si>
  <si>
    <t>Perrotti</t>
  </si>
  <si>
    <t>Frittella</t>
  </si>
  <si>
    <t>Gino</t>
  </si>
  <si>
    <t>Risi</t>
  </si>
  <si>
    <t>Tarallo</t>
  </si>
  <si>
    <t>Bove</t>
  </si>
  <si>
    <t>Cara</t>
  </si>
  <si>
    <t>Bernaschi</t>
  </si>
  <si>
    <t>Silvestrini</t>
  </si>
  <si>
    <t>Viotti</t>
  </si>
  <si>
    <t>Alparone</t>
  </si>
  <si>
    <t>Veglianti</t>
  </si>
  <si>
    <t>Ceretti</t>
  </si>
  <si>
    <t>Priori</t>
  </si>
  <si>
    <t>Aversa</t>
  </si>
  <si>
    <t>Desideri</t>
  </si>
  <si>
    <t>Innocenzi</t>
  </si>
  <si>
    <t>Vitali</t>
  </si>
  <si>
    <t>Grossi</t>
  </si>
  <si>
    <t>Ferrante</t>
  </si>
  <si>
    <t>Centroni</t>
  </si>
  <si>
    <t>Alice</t>
  </si>
  <si>
    <t>Foligni</t>
  </si>
  <si>
    <t>Alessia</t>
  </si>
  <si>
    <t>Canepa</t>
  </si>
  <si>
    <t>Aureliano</t>
  </si>
  <si>
    <t>Luciani</t>
  </si>
  <si>
    <t>Gargiulo</t>
  </si>
  <si>
    <t>Cugini</t>
  </si>
  <si>
    <t>Antonella</t>
  </si>
  <si>
    <t>Carozza</t>
  </si>
  <si>
    <t>Favaretto</t>
  </si>
  <si>
    <t>Livio</t>
  </si>
  <si>
    <t>Lisci</t>
  </si>
  <si>
    <t>Del Prete</t>
  </si>
  <si>
    <t>Serafini</t>
  </si>
  <si>
    <t>Barghini</t>
  </si>
  <si>
    <t>Migliazza</t>
  </si>
  <si>
    <t>Celletti</t>
  </si>
  <si>
    <t>Adanti</t>
  </si>
  <si>
    <t>Emiliano</t>
  </si>
  <si>
    <t>D'ambrosio</t>
  </si>
  <si>
    <t>Mondavio</t>
  </si>
  <si>
    <t>Angelo</t>
  </si>
  <si>
    <t>D'alessandro</t>
  </si>
  <si>
    <t>Sciotti</t>
  </si>
  <si>
    <t>Ubaldo</t>
  </si>
  <si>
    <t>Molinari</t>
  </si>
  <si>
    <t>Ceccotti</t>
  </si>
  <si>
    <t>Rinaldo</t>
  </si>
  <si>
    <t>Cei</t>
  </si>
  <si>
    <t>Dominici</t>
  </si>
  <si>
    <t>Elio</t>
  </si>
  <si>
    <t>Iorio</t>
  </si>
  <si>
    <t>Maria Grazia</t>
  </si>
  <si>
    <t>Baccari</t>
  </si>
  <si>
    <t>Lonigro</t>
  </si>
  <si>
    <t>Cesaroni</t>
  </si>
  <si>
    <t>Pina</t>
  </si>
  <si>
    <t>Leotti</t>
  </si>
  <si>
    <t>Falli</t>
  </si>
  <si>
    <t>Iacoponi</t>
  </si>
  <si>
    <t>Michela</t>
  </si>
  <si>
    <t>Cogliati Dezza</t>
  </si>
  <si>
    <t>Bruna</t>
  </si>
  <si>
    <t>Sciortino</t>
  </si>
  <si>
    <t>Marchetti</t>
  </si>
  <si>
    <t>Lettieri</t>
  </si>
  <si>
    <t>Carolina</t>
  </si>
  <si>
    <t>Ancilotto</t>
  </si>
  <si>
    <t>Mariateresa</t>
  </si>
  <si>
    <t>Cirillo</t>
  </si>
  <si>
    <t>Antonino</t>
  </si>
  <si>
    <t>Pezza</t>
  </si>
  <si>
    <t>Antonioni</t>
  </si>
  <si>
    <t>Dalpra'</t>
  </si>
  <si>
    <t>Picconi</t>
  </si>
  <si>
    <t>Di Siena</t>
  </si>
  <si>
    <t>Lbm Sport Team</t>
  </si>
  <si>
    <t>Rcf Rroma</t>
  </si>
  <si>
    <t>Running Club Futura</t>
  </si>
  <si>
    <t>Tivoli Marathon</t>
  </si>
  <si>
    <t>Gms Subiaco</t>
  </si>
  <si>
    <t>Palestrina Running</t>
  </si>
  <si>
    <t>Asd Energia Roma</t>
  </si>
  <si>
    <t>F23</t>
  </si>
  <si>
    <t>Atletica Rocca Di Papa</t>
  </si>
  <si>
    <t>F45</t>
  </si>
  <si>
    <t>Atletica Pomezia</t>
  </si>
  <si>
    <t>M30</t>
  </si>
  <si>
    <t>F35</t>
  </si>
  <si>
    <t>Gsgabbi</t>
  </si>
  <si>
    <t>Simmel Colleferro</t>
  </si>
  <si>
    <t>Fashion Sp. Team Roma</t>
  </si>
  <si>
    <t>2 Ponti Srl</t>
  </si>
  <si>
    <t>Cat Sport Roma</t>
  </si>
  <si>
    <t>F40</t>
  </si>
  <si>
    <t>Us Roma 83</t>
  </si>
  <si>
    <t>Uisp Roma</t>
  </si>
  <si>
    <t>Uisp</t>
  </si>
  <si>
    <t>Athletic Sea Runners</t>
  </si>
  <si>
    <t>F50</t>
  </si>
  <si>
    <t>Atl. La Sbarra</t>
  </si>
  <si>
    <t>Scavo 2000</t>
  </si>
  <si>
    <t>Amici Parco Castelli Roman..</t>
  </si>
  <si>
    <t>Crazy Runners</t>
  </si>
  <si>
    <t>Atl. Pegaso</t>
  </si>
  <si>
    <t>Real Fettuccina F.c. Asd</t>
  </si>
  <si>
    <t>Polisportiva G. Castello</t>
  </si>
  <si>
    <t>Runners Ciampino</t>
  </si>
  <si>
    <t>Fiamme Gialle G. Simone</t>
  </si>
  <si>
    <t>F55</t>
  </si>
  <si>
    <t>Pod. Settecamini</t>
  </si>
  <si>
    <t>As Mediterrane</t>
  </si>
  <si>
    <t>Maratona Trail dei Monti Lucretili</t>
  </si>
  <si>
    <t xml:space="preserve"> Vicovaro (RM) Italia - Domenica 24/05/2009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</si>
</sst>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0" fillId="3" borderId="5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3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165" fontId="14" fillId="0" borderId="3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21" fontId="14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21" fontId="0" fillId="0" borderId="7" xfId="0" applyNumberFormat="1" applyFont="1" applyBorder="1" applyAlignment="1">
      <alignment horizontal="center" vertical="center" wrapText="1"/>
    </xf>
    <xf numFmtId="21" fontId="0" fillId="0" borderId="3" xfId="0" applyNumberFormat="1" applyFont="1" applyBorder="1" applyAlignment="1">
      <alignment horizontal="center" vertical="center" wrapText="1"/>
    </xf>
    <xf numFmtId="21" fontId="0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"/>
  <sheetViews>
    <sheetView tabSelected="1" workbookViewId="0" topLeftCell="A1">
      <pane ySplit="3" topLeftCell="BM4" activePane="bottomLeft" state="frozen"/>
      <selection pane="topLeft" activeCell="A1" sqref="A1"/>
      <selection pane="bottomLeft" activeCell="C15" sqref="C15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4" t="s">
        <v>336</v>
      </c>
      <c r="B1" s="34"/>
      <c r="C1" s="34"/>
      <c r="D1" s="34"/>
      <c r="E1" s="34"/>
      <c r="F1" s="34"/>
      <c r="G1" s="35"/>
      <c r="H1" s="35"/>
      <c r="I1" s="35"/>
    </row>
    <row r="2" spans="1:9" ht="24.75" customHeight="1" thickBot="1">
      <c r="A2" s="36" t="s">
        <v>337</v>
      </c>
      <c r="B2" s="37"/>
      <c r="C2" s="37"/>
      <c r="D2" s="37"/>
      <c r="E2" s="37"/>
      <c r="F2" s="37"/>
      <c r="G2" s="38"/>
      <c r="H2" s="6" t="s">
        <v>0</v>
      </c>
      <c r="I2" s="7">
        <v>21</v>
      </c>
    </row>
    <row r="3" spans="1:9" ht="37.5" customHeight="1" thickBot="1">
      <c r="A3" s="17" t="s">
        <v>1</v>
      </c>
      <c r="B3" s="10" t="s">
        <v>2</v>
      </c>
      <c r="C3" s="11" t="s">
        <v>3</v>
      </c>
      <c r="D3" s="11" t="s">
        <v>4</v>
      </c>
      <c r="E3" s="12" t="s">
        <v>5</v>
      </c>
      <c r="F3" s="13" t="s">
        <v>6</v>
      </c>
      <c r="G3" s="13" t="s">
        <v>7</v>
      </c>
      <c r="H3" s="13" t="s">
        <v>8</v>
      </c>
      <c r="I3" s="14" t="s">
        <v>9</v>
      </c>
    </row>
    <row r="4" spans="1:9" s="1" customFormat="1" ht="15" customHeight="1">
      <c r="A4" s="21">
        <v>1</v>
      </c>
      <c r="B4" s="54" t="s">
        <v>171</v>
      </c>
      <c r="C4" s="54" t="s">
        <v>172</v>
      </c>
      <c r="D4" s="55" t="s">
        <v>163</v>
      </c>
      <c r="E4" s="54" t="s">
        <v>99</v>
      </c>
      <c r="F4" s="60">
        <v>0.07107638888888888</v>
      </c>
      <c r="G4" s="26" t="str">
        <f aca="true" t="shared" si="0" ref="G4:G68">TEXT(INT((HOUR(F4)*3600+MINUTE(F4)*60+SECOND(F4))/$I$2/60),"0")&amp;"."&amp;TEXT(MOD((HOUR(F4)*3600+MINUTE(F4)*60+SECOND(F4))/$I$2,60),"00")&amp;"/km"</f>
        <v>4.52/km</v>
      </c>
      <c r="H4" s="27">
        <f aca="true" t="shared" si="1" ref="H4:H31">F4-$F$4</f>
        <v>0</v>
      </c>
      <c r="I4" s="27">
        <f>F4-INDEX($F$4:$F$703,MATCH(D4,$D$4:$D$703,0))</f>
        <v>0</v>
      </c>
    </row>
    <row r="5" spans="1:9" s="1" customFormat="1" ht="15" customHeight="1">
      <c r="A5" s="18">
        <v>2</v>
      </c>
      <c r="B5" s="56" t="s">
        <v>131</v>
      </c>
      <c r="C5" s="56" t="s">
        <v>132</v>
      </c>
      <c r="D5" s="57" t="s">
        <v>85</v>
      </c>
      <c r="E5" s="56" t="s">
        <v>162</v>
      </c>
      <c r="F5" s="61">
        <v>0.07515046296296296</v>
      </c>
      <c r="G5" s="28" t="str">
        <f t="shared" si="0"/>
        <v>5.09/km</v>
      </c>
      <c r="H5" s="29">
        <f t="shared" si="1"/>
        <v>0.004074074074074077</v>
      </c>
      <c r="I5" s="29">
        <f>F5-INDEX($F$4:$F$703,MATCH(D5,$D$4:$D$703,0))</f>
        <v>0</v>
      </c>
    </row>
    <row r="6" spans="1:9" s="1" customFormat="1" ht="15" customHeight="1">
      <c r="A6" s="18">
        <v>3</v>
      </c>
      <c r="B6" s="56" t="s">
        <v>173</v>
      </c>
      <c r="C6" s="56" t="s">
        <v>76</v>
      </c>
      <c r="D6" s="57" t="s">
        <v>163</v>
      </c>
      <c r="E6" s="56" t="s">
        <v>300</v>
      </c>
      <c r="F6" s="61">
        <v>0.07714120370370371</v>
      </c>
      <c r="G6" s="28" t="str">
        <f t="shared" si="0"/>
        <v>5.17/km</v>
      </c>
      <c r="H6" s="29">
        <f t="shared" si="1"/>
        <v>0.006064814814814828</v>
      </c>
      <c r="I6" s="29">
        <f>F6-INDEX($F$4:$F$703,MATCH(D6,$D$4:$D$703,0))</f>
        <v>0.006064814814814828</v>
      </c>
    </row>
    <row r="7" spans="1:9" s="1" customFormat="1" ht="15" customHeight="1">
      <c r="A7" s="18">
        <v>4</v>
      </c>
      <c r="B7" s="56" t="s">
        <v>13</v>
      </c>
      <c r="C7" s="56" t="s">
        <v>14</v>
      </c>
      <c r="D7" s="57" t="s">
        <v>83</v>
      </c>
      <c r="E7" s="56" t="s">
        <v>84</v>
      </c>
      <c r="F7" s="61">
        <v>0.07762731481481482</v>
      </c>
      <c r="G7" s="28" t="str">
        <f t="shared" si="0"/>
        <v>5.19/km</v>
      </c>
      <c r="H7" s="29">
        <f t="shared" si="1"/>
        <v>0.006550925925925932</v>
      </c>
      <c r="I7" s="29">
        <f>F7-INDEX($F$4:$F$703,MATCH(D7,$D$4:$D$703,0))</f>
        <v>0</v>
      </c>
    </row>
    <row r="8" spans="1:9" s="1" customFormat="1" ht="15" customHeight="1">
      <c r="A8" s="22">
        <v>5</v>
      </c>
      <c r="B8" s="45" t="s">
        <v>174</v>
      </c>
      <c r="C8" s="45" t="s">
        <v>175</v>
      </c>
      <c r="D8" s="46" t="s">
        <v>85</v>
      </c>
      <c r="E8" s="45" t="s">
        <v>108</v>
      </c>
      <c r="F8" s="47">
        <v>0.07819444444444444</v>
      </c>
      <c r="G8" s="32" t="str">
        <f t="shared" si="0"/>
        <v>5.22/km</v>
      </c>
      <c r="H8" s="33">
        <f t="shared" si="1"/>
        <v>0.007118055555555558</v>
      </c>
      <c r="I8" s="33">
        <f>F8-INDEX($F$4:$F$703,MATCH(D8,$D$4:$D$703,0))</f>
        <v>0.003043981481481481</v>
      </c>
    </row>
    <row r="9" spans="1:9" s="1" customFormat="1" ht="15" customHeight="1">
      <c r="A9" s="18">
        <v>6</v>
      </c>
      <c r="B9" s="56" t="s">
        <v>133</v>
      </c>
      <c r="C9" s="56" t="s">
        <v>134</v>
      </c>
      <c r="D9" s="57" t="s">
        <v>81</v>
      </c>
      <c r="E9" s="56" t="s">
        <v>164</v>
      </c>
      <c r="F9" s="61">
        <v>0.07934027777777779</v>
      </c>
      <c r="G9" s="28" t="str">
        <f t="shared" si="0"/>
        <v>5.26/km</v>
      </c>
      <c r="H9" s="29">
        <f t="shared" si="1"/>
        <v>0.008263888888888904</v>
      </c>
      <c r="I9" s="29">
        <f>F9-INDEX($F$4:$F$703,MATCH(D9,$D$4:$D$703,0))</f>
        <v>0</v>
      </c>
    </row>
    <row r="10" spans="1:9" s="1" customFormat="1" ht="15" customHeight="1">
      <c r="A10" s="18">
        <v>7</v>
      </c>
      <c r="B10" s="56" t="s">
        <v>176</v>
      </c>
      <c r="C10" s="56" t="s">
        <v>40</v>
      </c>
      <c r="D10" s="57" t="s">
        <v>85</v>
      </c>
      <c r="E10" s="56" t="s">
        <v>86</v>
      </c>
      <c r="F10" s="61">
        <v>0.0796875</v>
      </c>
      <c r="G10" s="28" t="str">
        <f t="shared" si="0"/>
        <v>5.28/km</v>
      </c>
      <c r="H10" s="29">
        <f t="shared" si="1"/>
        <v>0.008611111111111111</v>
      </c>
      <c r="I10" s="29">
        <f>F10-INDEX($F$4:$F$703,MATCH(D10,$D$4:$D$703,0))</f>
        <v>0.004537037037037034</v>
      </c>
    </row>
    <row r="11" spans="1:9" s="1" customFormat="1" ht="15" customHeight="1">
      <c r="A11" s="18">
        <v>8</v>
      </c>
      <c r="B11" s="56" t="s">
        <v>19</v>
      </c>
      <c r="C11" s="56" t="s">
        <v>20</v>
      </c>
      <c r="D11" s="57" t="s">
        <v>81</v>
      </c>
      <c r="E11" s="56" t="s">
        <v>87</v>
      </c>
      <c r="F11" s="61">
        <v>0.07994212962962964</v>
      </c>
      <c r="G11" s="28" t="str">
        <f t="shared" si="0"/>
        <v>5.29/km</v>
      </c>
      <c r="H11" s="29">
        <f t="shared" si="1"/>
        <v>0.008865740740740757</v>
      </c>
      <c r="I11" s="29">
        <f>F11-INDEX($F$4:$F$703,MATCH(D11,$D$4:$D$703,0))</f>
        <v>0.0006018518518518534</v>
      </c>
    </row>
    <row r="12" spans="1:9" s="1" customFormat="1" ht="15" customHeight="1">
      <c r="A12" s="18">
        <v>9</v>
      </c>
      <c r="B12" s="56" t="s">
        <v>177</v>
      </c>
      <c r="C12" s="56" t="s">
        <v>64</v>
      </c>
      <c r="D12" s="57" t="s">
        <v>81</v>
      </c>
      <c r="E12" s="56" t="s">
        <v>301</v>
      </c>
      <c r="F12" s="61">
        <v>0.0809837962962963</v>
      </c>
      <c r="G12" s="28" t="str">
        <f t="shared" si="0"/>
        <v>5.33/km</v>
      </c>
      <c r="H12" s="29">
        <f t="shared" si="1"/>
        <v>0.00990740740740742</v>
      </c>
      <c r="I12" s="29">
        <f>F12-INDEX($F$4:$F$703,MATCH(D12,$D$4:$D$703,0))</f>
        <v>0.0016435185185185164</v>
      </c>
    </row>
    <row r="13" spans="1:9" s="1" customFormat="1" ht="15" customHeight="1">
      <c r="A13" s="18">
        <v>10</v>
      </c>
      <c r="B13" s="56" t="s">
        <v>29</v>
      </c>
      <c r="C13" s="56" t="s">
        <v>30</v>
      </c>
      <c r="D13" s="57" t="s">
        <v>89</v>
      </c>
      <c r="E13" s="56" t="s">
        <v>92</v>
      </c>
      <c r="F13" s="61">
        <v>0.08342592592592592</v>
      </c>
      <c r="G13" s="28" t="str">
        <f t="shared" si="0"/>
        <v>5.43/km</v>
      </c>
      <c r="H13" s="29">
        <f t="shared" si="1"/>
        <v>0.012349537037037034</v>
      </c>
      <c r="I13" s="29">
        <f>F13-INDEX($F$4:$F$703,MATCH(D13,$D$4:$D$703,0))</f>
        <v>0</v>
      </c>
    </row>
    <row r="14" spans="1:9" s="1" customFormat="1" ht="15" customHeight="1">
      <c r="A14" s="18">
        <v>11</v>
      </c>
      <c r="B14" s="56" t="s">
        <v>178</v>
      </c>
      <c r="C14" s="56" t="s">
        <v>24</v>
      </c>
      <c r="D14" s="57" t="s">
        <v>81</v>
      </c>
      <c r="E14" s="56" t="s">
        <v>302</v>
      </c>
      <c r="F14" s="61">
        <v>0.0840162037037037</v>
      </c>
      <c r="G14" s="28" t="str">
        <f t="shared" si="0"/>
        <v>5.46/km</v>
      </c>
      <c r="H14" s="29">
        <f t="shared" si="1"/>
        <v>0.01293981481481482</v>
      </c>
      <c r="I14" s="29">
        <f>F14-INDEX($F$4:$F$703,MATCH(D14,$D$4:$D$703,0))</f>
        <v>0.004675925925925917</v>
      </c>
    </row>
    <row r="15" spans="1:9" s="1" customFormat="1" ht="15" customHeight="1">
      <c r="A15" s="18">
        <v>12</v>
      </c>
      <c r="B15" s="56" t="s">
        <v>179</v>
      </c>
      <c r="C15" s="56" t="s">
        <v>180</v>
      </c>
      <c r="D15" s="57" t="s">
        <v>85</v>
      </c>
      <c r="E15" s="56" t="s">
        <v>90</v>
      </c>
      <c r="F15" s="61">
        <v>0.08423611111111111</v>
      </c>
      <c r="G15" s="28" t="str">
        <f t="shared" si="0"/>
        <v>5.47/km</v>
      </c>
      <c r="H15" s="29">
        <f t="shared" si="1"/>
        <v>0.013159722222222225</v>
      </c>
      <c r="I15" s="29">
        <f>F15-INDEX($F$4:$F$703,MATCH(D15,$D$4:$D$703,0))</f>
        <v>0.009085648148148148</v>
      </c>
    </row>
    <row r="16" spans="1:9" s="1" customFormat="1" ht="15" customHeight="1">
      <c r="A16" s="18">
        <v>13</v>
      </c>
      <c r="B16" s="56" t="s">
        <v>181</v>
      </c>
      <c r="C16" s="56" t="s">
        <v>55</v>
      </c>
      <c r="D16" s="57" t="s">
        <v>85</v>
      </c>
      <c r="E16" s="56" t="s">
        <v>303</v>
      </c>
      <c r="F16" s="61">
        <v>0.08601851851851851</v>
      </c>
      <c r="G16" s="28" t="str">
        <f t="shared" si="0"/>
        <v>5.54/km</v>
      </c>
      <c r="H16" s="29">
        <f t="shared" si="1"/>
        <v>0.014942129629629625</v>
      </c>
      <c r="I16" s="29">
        <f>F16-INDEX($F$4:$F$703,MATCH(D16,$D$4:$D$703,0))</f>
        <v>0.010868055555555547</v>
      </c>
    </row>
    <row r="17" spans="1:9" s="1" customFormat="1" ht="15" customHeight="1">
      <c r="A17" s="18">
        <v>14</v>
      </c>
      <c r="B17" s="56" t="s">
        <v>182</v>
      </c>
      <c r="C17" s="56" t="s">
        <v>109</v>
      </c>
      <c r="D17" s="57" t="s">
        <v>89</v>
      </c>
      <c r="E17" s="56" t="s">
        <v>304</v>
      </c>
      <c r="F17" s="61">
        <v>0.08649305555555555</v>
      </c>
      <c r="G17" s="28" t="str">
        <f t="shared" si="0"/>
        <v>5.56/km</v>
      </c>
      <c r="H17" s="29">
        <f t="shared" si="1"/>
        <v>0.015416666666666662</v>
      </c>
      <c r="I17" s="29">
        <f>F17-INDEX($F$4:$F$703,MATCH(D17,$D$4:$D$703,0))</f>
        <v>0.003067129629629628</v>
      </c>
    </row>
    <row r="18" spans="1:9" s="1" customFormat="1" ht="15" customHeight="1">
      <c r="A18" s="18">
        <v>15</v>
      </c>
      <c r="B18" s="56" t="s">
        <v>183</v>
      </c>
      <c r="C18" s="56" t="s">
        <v>40</v>
      </c>
      <c r="D18" s="57" t="s">
        <v>83</v>
      </c>
      <c r="E18" s="56" t="s">
        <v>302</v>
      </c>
      <c r="F18" s="61">
        <v>0.08730324074074074</v>
      </c>
      <c r="G18" s="28" t="str">
        <f t="shared" si="0"/>
        <v>5.59/km</v>
      </c>
      <c r="H18" s="29">
        <f t="shared" si="1"/>
        <v>0.016226851851851853</v>
      </c>
      <c r="I18" s="29">
        <f>F18-INDEX($F$4:$F$703,MATCH(D18,$D$4:$D$703,0))</f>
        <v>0.009675925925925921</v>
      </c>
    </row>
    <row r="19" spans="1:9" s="1" customFormat="1" ht="15" customHeight="1">
      <c r="A19" s="18">
        <v>16</v>
      </c>
      <c r="B19" s="56" t="s">
        <v>17</v>
      </c>
      <c r="C19" s="56" t="s">
        <v>18</v>
      </c>
      <c r="D19" s="57" t="s">
        <v>81</v>
      </c>
      <c r="E19" s="56" t="s">
        <v>86</v>
      </c>
      <c r="F19" s="61">
        <v>0.08766203703703702</v>
      </c>
      <c r="G19" s="28" t="str">
        <f t="shared" si="0"/>
        <v>6.01/km</v>
      </c>
      <c r="H19" s="29">
        <f t="shared" si="1"/>
        <v>0.01658564814814814</v>
      </c>
      <c r="I19" s="29">
        <f>F19-INDEX($F$4:$F$703,MATCH(D19,$D$4:$D$703,0))</f>
        <v>0.008321759259259237</v>
      </c>
    </row>
    <row r="20" spans="1:9" s="1" customFormat="1" ht="15" customHeight="1">
      <c r="A20" s="18">
        <v>17</v>
      </c>
      <c r="B20" s="56" t="s">
        <v>184</v>
      </c>
      <c r="C20" s="56" t="s">
        <v>76</v>
      </c>
      <c r="D20" s="57" t="s">
        <v>85</v>
      </c>
      <c r="E20" s="56" t="s">
        <v>303</v>
      </c>
      <c r="F20" s="61">
        <v>0.08920138888888889</v>
      </c>
      <c r="G20" s="28" t="str">
        <f t="shared" si="0"/>
        <v>6.07/km</v>
      </c>
      <c r="H20" s="29">
        <f t="shared" si="1"/>
        <v>0.018125000000000002</v>
      </c>
      <c r="I20" s="29">
        <f>F20-INDEX($F$4:$F$703,MATCH(D20,$D$4:$D$703,0))</f>
        <v>0.014050925925925925</v>
      </c>
    </row>
    <row r="21" spans="1:9" s="1" customFormat="1" ht="15" customHeight="1">
      <c r="A21" s="18">
        <v>18</v>
      </c>
      <c r="B21" s="56" t="s">
        <v>52</v>
      </c>
      <c r="C21" s="56" t="s">
        <v>185</v>
      </c>
      <c r="D21" s="57" t="s">
        <v>88</v>
      </c>
      <c r="E21" s="56" t="s">
        <v>305</v>
      </c>
      <c r="F21" s="61">
        <v>0.09084490740740742</v>
      </c>
      <c r="G21" s="28" t="str">
        <f t="shared" si="0"/>
        <v>6.14/km</v>
      </c>
      <c r="H21" s="29">
        <f t="shared" si="1"/>
        <v>0.019768518518518532</v>
      </c>
      <c r="I21" s="29">
        <f>F21-INDEX($F$4:$F$703,MATCH(D21,$D$4:$D$703,0))</f>
        <v>0</v>
      </c>
    </row>
    <row r="22" spans="1:9" s="1" customFormat="1" ht="15" customHeight="1">
      <c r="A22" s="18">
        <v>19</v>
      </c>
      <c r="B22" s="56" t="s">
        <v>186</v>
      </c>
      <c r="C22" s="56" t="s">
        <v>187</v>
      </c>
      <c r="D22" s="57" t="s">
        <v>88</v>
      </c>
      <c r="E22" s="56" t="s">
        <v>90</v>
      </c>
      <c r="F22" s="61">
        <v>0.09128472222222223</v>
      </c>
      <c r="G22" s="28" t="str">
        <f t="shared" si="0"/>
        <v>6.16/km</v>
      </c>
      <c r="H22" s="29">
        <f t="shared" si="1"/>
        <v>0.020208333333333342</v>
      </c>
      <c r="I22" s="29">
        <f>F22-INDEX($F$4:$F$703,MATCH(D22,$D$4:$D$703,0))</f>
        <v>0.00043981481481480955</v>
      </c>
    </row>
    <row r="23" spans="1:9" s="1" customFormat="1" ht="15" customHeight="1">
      <c r="A23" s="18">
        <v>20</v>
      </c>
      <c r="B23" s="56" t="s">
        <v>188</v>
      </c>
      <c r="C23" s="56" t="s">
        <v>144</v>
      </c>
      <c r="D23" s="57" t="s">
        <v>81</v>
      </c>
      <c r="E23" s="56" t="s">
        <v>130</v>
      </c>
      <c r="F23" s="61">
        <v>0.0915625</v>
      </c>
      <c r="G23" s="28" t="str">
        <f t="shared" si="0"/>
        <v>6.17/km</v>
      </c>
      <c r="H23" s="29">
        <f t="shared" si="1"/>
        <v>0.02048611111111112</v>
      </c>
      <c r="I23" s="29">
        <f>F23-INDEX($F$4:$F$703,MATCH(D23,$D$4:$D$703,0))</f>
        <v>0.012222222222222218</v>
      </c>
    </row>
    <row r="24" spans="1:9" s="1" customFormat="1" ht="15" customHeight="1">
      <c r="A24" s="18">
        <v>21</v>
      </c>
      <c r="B24" s="56" t="s">
        <v>189</v>
      </c>
      <c r="C24" s="56" t="s">
        <v>190</v>
      </c>
      <c r="D24" s="57" t="s">
        <v>163</v>
      </c>
      <c r="E24" s="56" t="s">
        <v>97</v>
      </c>
      <c r="F24" s="61">
        <v>0.09203703703703703</v>
      </c>
      <c r="G24" s="28" t="str">
        <f t="shared" si="0"/>
        <v>6.19/km</v>
      </c>
      <c r="H24" s="29">
        <f t="shared" si="1"/>
        <v>0.020960648148148145</v>
      </c>
      <c r="I24" s="29">
        <f>F24-INDEX($F$4:$F$703,MATCH(D24,$D$4:$D$703,0))</f>
        <v>0.020960648148148145</v>
      </c>
    </row>
    <row r="25" spans="1:9" s="1" customFormat="1" ht="15" customHeight="1">
      <c r="A25" s="18">
        <v>22</v>
      </c>
      <c r="B25" s="56" t="s">
        <v>21</v>
      </c>
      <c r="C25" s="56" t="s">
        <v>22</v>
      </c>
      <c r="D25" s="57" t="s">
        <v>89</v>
      </c>
      <c r="E25" s="56" t="s">
        <v>90</v>
      </c>
      <c r="F25" s="61">
        <v>0.09236111111111112</v>
      </c>
      <c r="G25" s="28" t="str">
        <f t="shared" si="0"/>
        <v>6.20/km</v>
      </c>
      <c r="H25" s="29">
        <f t="shared" si="1"/>
        <v>0.021284722222222233</v>
      </c>
      <c r="I25" s="29">
        <f>F25-INDEX($F$4:$F$703,MATCH(D25,$D$4:$D$703,0))</f>
        <v>0.008935185185185199</v>
      </c>
    </row>
    <row r="26" spans="1:9" s="1" customFormat="1" ht="15" customHeight="1">
      <c r="A26" s="18">
        <v>23</v>
      </c>
      <c r="B26" s="56" t="s">
        <v>191</v>
      </c>
      <c r="C26" s="56" t="s">
        <v>24</v>
      </c>
      <c r="D26" s="57" t="s">
        <v>85</v>
      </c>
      <c r="E26" s="56" t="s">
        <v>90</v>
      </c>
      <c r="F26" s="61">
        <v>0.0927662037037037</v>
      </c>
      <c r="G26" s="28" t="str">
        <f t="shared" si="0"/>
        <v>6.22/km</v>
      </c>
      <c r="H26" s="29">
        <f t="shared" si="1"/>
        <v>0.021689814814814815</v>
      </c>
      <c r="I26" s="29">
        <f>F26-INDEX($F$4:$F$703,MATCH(D26,$D$4:$D$703,0))</f>
        <v>0.017615740740740737</v>
      </c>
    </row>
    <row r="27" spans="1:9" s="2" customFormat="1" ht="15" customHeight="1">
      <c r="A27" s="18">
        <v>24</v>
      </c>
      <c r="B27" s="56" t="s">
        <v>27</v>
      </c>
      <c r="C27" s="56" t="s">
        <v>28</v>
      </c>
      <c r="D27" s="57" t="s">
        <v>85</v>
      </c>
      <c r="E27" s="56" t="s">
        <v>86</v>
      </c>
      <c r="F27" s="61">
        <v>0.09321759259259259</v>
      </c>
      <c r="G27" s="28" t="str">
        <f t="shared" si="0"/>
        <v>6.24/km</v>
      </c>
      <c r="H27" s="29">
        <f t="shared" si="1"/>
        <v>0.022141203703703705</v>
      </c>
      <c r="I27" s="29">
        <f>F27-INDEX($F$4:$F$703,MATCH(D27,$D$4:$D$703,0))</f>
        <v>0.018067129629629627</v>
      </c>
    </row>
    <row r="28" spans="1:9" s="1" customFormat="1" ht="15" customHeight="1">
      <c r="A28" s="18">
        <v>25</v>
      </c>
      <c r="B28" s="56" t="s">
        <v>33</v>
      </c>
      <c r="C28" s="56" t="s">
        <v>30</v>
      </c>
      <c r="D28" s="57" t="s">
        <v>88</v>
      </c>
      <c r="E28" s="56" t="s">
        <v>94</v>
      </c>
      <c r="F28" s="61">
        <v>0.09335648148148147</v>
      </c>
      <c r="G28" s="28" t="str">
        <f t="shared" si="0"/>
        <v>6.24/km</v>
      </c>
      <c r="H28" s="29">
        <f t="shared" si="1"/>
        <v>0.022280092592592587</v>
      </c>
      <c r="I28" s="29">
        <f>F28-INDEX($F$4:$F$703,MATCH(D28,$D$4:$D$703,0))</f>
        <v>0.002511574074074055</v>
      </c>
    </row>
    <row r="29" spans="1:9" s="1" customFormat="1" ht="15" customHeight="1">
      <c r="A29" s="18">
        <v>26</v>
      </c>
      <c r="B29" s="56" t="s">
        <v>192</v>
      </c>
      <c r="C29" s="56" t="s">
        <v>72</v>
      </c>
      <c r="D29" s="57" t="s">
        <v>88</v>
      </c>
      <c r="E29" s="56" t="s">
        <v>306</v>
      </c>
      <c r="F29" s="61">
        <v>0.09391203703703704</v>
      </c>
      <c r="G29" s="28" t="str">
        <f t="shared" si="0"/>
        <v>6.26/km</v>
      </c>
      <c r="H29" s="29">
        <f t="shared" si="1"/>
        <v>0.02283564814814816</v>
      </c>
      <c r="I29" s="29">
        <f>F29-INDEX($F$4:$F$703,MATCH(D29,$D$4:$D$703,0))</f>
        <v>0.003067129629629628</v>
      </c>
    </row>
    <row r="30" spans="1:9" s="1" customFormat="1" ht="15" customHeight="1">
      <c r="A30" s="18">
        <v>27</v>
      </c>
      <c r="B30" s="56" t="s">
        <v>193</v>
      </c>
      <c r="C30" s="56" t="s">
        <v>44</v>
      </c>
      <c r="D30" s="57" t="s">
        <v>89</v>
      </c>
      <c r="E30" s="56" t="s">
        <v>166</v>
      </c>
      <c r="F30" s="61">
        <v>0.09399305555555555</v>
      </c>
      <c r="G30" s="28" t="str">
        <f t="shared" si="0"/>
        <v>6.27/km</v>
      </c>
      <c r="H30" s="29">
        <f t="shared" si="1"/>
        <v>0.02291666666666667</v>
      </c>
      <c r="I30" s="29">
        <f>F30-INDEX($F$4:$F$703,MATCH(D30,$D$4:$D$703,0))</f>
        <v>0.010567129629629635</v>
      </c>
    </row>
    <row r="31" spans="1:9" s="1" customFormat="1" ht="15" customHeight="1">
      <c r="A31" s="18">
        <v>28</v>
      </c>
      <c r="B31" s="56" t="s">
        <v>136</v>
      </c>
      <c r="C31" s="56" t="s">
        <v>137</v>
      </c>
      <c r="D31" s="57" t="s">
        <v>88</v>
      </c>
      <c r="E31" s="56" t="s">
        <v>165</v>
      </c>
      <c r="F31" s="61">
        <v>0.09420138888888889</v>
      </c>
      <c r="G31" s="28" t="str">
        <f t="shared" si="0"/>
        <v>6.28/km</v>
      </c>
      <c r="H31" s="29">
        <f t="shared" si="1"/>
        <v>0.023125000000000007</v>
      </c>
      <c r="I31" s="29">
        <f>F31-INDEX($F$4:$F$703,MATCH(D31,$D$4:$D$703,0))</f>
        <v>0.003356481481481474</v>
      </c>
    </row>
    <row r="32" spans="1:9" s="1" customFormat="1" ht="15" customHeight="1">
      <c r="A32" s="18">
        <v>29</v>
      </c>
      <c r="B32" s="56" t="s">
        <v>113</v>
      </c>
      <c r="C32" s="56" t="s">
        <v>60</v>
      </c>
      <c r="D32" s="57" t="s">
        <v>307</v>
      </c>
      <c r="E32" s="56" t="s">
        <v>129</v>
      </c>
      <c r="F32" s="61">
        <v>0.09422453703703704</v>
      </c>
      <c r="G32" s="28" t="str">
        <f t="shared" si="0"/>
        <v>6.28/km</v>
      </c>
      <c r="H32" s="29">
        <f aca="true" t="shared" si="2" ref="H32:H69">F32-$F$4</f>
        <v>0.023148148148148154</v>
      </c>
      <c r="I32" s="29">
        <f>F32-INDEX($F$4:$F$703,MATCH(D32,$D$4:$D$703,0))</f>
        <v>0</v>
      </c>
    </row>
    <row r="33" spans="1:9" s="1" customFormat="1" ht="15" customHeight="1">
      <c r="A33" s="18">
        <v>30</v>
      </c>
      <c r="B33" s="56" t="s">
        <v>138</v>
      </c>
      <c r="C33" s="56" t="s">
        <v>139</v>
      </c>
      <c r="D33" s="57" t="s">
        <v>96</v>
      </c>
      <c r="E33" s="56" t="s">
        <v>167</v>
      </c>
      <c r="F33" s="61">
        <v>0.09466435185185185</v>
      </c>
      <c r="G33" s="28" t="str">
        <f t="shared" si="0"/>
        <v>6.29/km</v>
      </c>
      <c r="H33" s="29">
        <f t="shared" si="2"/>
        <v>0.023587962962962963</v>
      </c>
      <c r="I33" s="29">
        <f>F33-INDEX($F$4:$F$703,MATCH(D33,$D$4:$D$703,0))</f>
        <v>0</v>
      </c>
    </row>
    <row r="34" spans="1:9" s="1" customFormat="1" ht="15" customHeight="1">
      <c r="A34" s="18">
        <v>31</v>
      </c>
      <c r="B34" s="56" t="s">
        <v>23</v>
      </c>
      <c r="C34" s="56" t="s">
        <v>24</v>
      </c>
      <c r="D34" s="57" t="s">
        <v>85</v>
      </c>
      <c r="E34" s="56" t="s">
        <v>91</v>
      </c>
      <c r="F34" s="61">
        <v>0.09488425925925925</v>
      </c>
      <c r="G34" s="28" t="str">
        <f t="shared" si="0"/>
        <v>6.30/km</v>
      </c>
      <c r="H34" s="29">
        <f t="shared" si="2"/>
        <v>0.023807870370370368</v>
      </c>
      <c r="I34" s="29">
        <f>F34-INDEX($F$4:$F$703,MATCH(D34,$D$4:$D$703,0))</f>
        <v>0.01973379629629629</v>
      </c>
    </row>
    <row r="35" spans="1:9" s="1" customFormat="1" ht="15" customHeight="1">
      <c r="A35" s="18">
        <v>32</v>
      </c>
      <c r="B35" s="56" t="s">
        <v>194</v>
      </c>
      <c r="C35" s="56" t="s">
        <v>139</v>
      </c>
      <c r="D35" s="57" t="s">
        <v>88</v>
      </c>
      <c r="E35" s="56" t="s">
        <v>106</v>
      </c>
      <c r="F35" s="61">
        <v>0.09561342592592592</v>
      </c>
      <c r="G35" s="28" t="str">
        <f t="shared" si="0"/>
        <v>6.33/km</v>
      </c>
      <c r="H35" s="29">
        <f t="shared" si="2"/>
        <v>0.024537037037037038</v>
      </c>
      <c r="I35" s="29">
        <f>F35-INDEX($F$4:$F$703,MATCH(D35,$D$4:$D$703,0))</f>
        <v>0.004768518518518505</v>
      </c>
    </row>
    <row r="36" spans="1:9" s="1" customFormat="1" ht="15" customHeight="1">
      <c r="A36" s="18">
        <v>33</v>
      </c>
      <c r="B36" s="56" t="s">
        <v>195</v>
      </c>
      <c r="C36" s="56" t="s">
        <v>196</v>
      </c>
      <c r="D36" s="57" t="s">
        <v>85</v>
      </c>
      <c r="E36" s="56" t="s">
        <v>106</v>
      </c>
      <c r="F36" s="61">
        <v>0.09652777777777777</v>
      </c>
      <c r="G36" s="28" t="str">
        <f t="shared" si="0"/>
        <v>6.37/km</v>
      </c>
      <c r="H36" s="29">
        <f t="shared" si="2"/>
        <v>0.025451388888888885</v>
      </c>
      <c r="I36" s="29">
        <f>F36-INDEX($F$4:$F$703,MATCH(D36,$D$4:$D$703,0))</f>
        <v>0.021377314814814807</v>
      </c>
    </row>
    <row r="37" spans="1:9" s="1" customFormat="1" ht="15" customHeight="1">
      <c r="A37" s="18">
        <v>34</v>
      </c>
      <c r="B37" s="56" t="s">
        <v>25</v>
      </c>
      <c r="C37" s="56" t="s">
        <v>26</v>
      </c>
      <c r="D37" s="57" t="s">
        <v>81</v>
      </c>
      <c r="E37" s="56" t="s">
        <v>86</v>
      </c>
      <c r="F37" s="61">
        <v>0.09653935185185185</v>
      </c>
      <c r="G37" s="28" t="str">
        <f t="shared" si="0"/>
        <v>6.37/km</v>
      </c>
      <c r="H37" s="29">
        <f t="shared" si="2"/>
        <v>0.025462962962962965</v>
      </c>
      <c r="I37" s="29">
        <f>F37-INDEX($F$4:$F$703,MATCH(D37,$D$4:$D$703,0))</f>
        <v>0.01719907407407406</v>
      </c>
    </row>
    <row r="38" spans="1:9" s="1" customFormat="1" ht="15" customHeight="1">
      <c r="A38" s="18">
        <v>35</v>
      </c>
      <c r="B38" s="56" t="s">
        <v>31</v>
      </c>
      <c r="C38" s="56" t="s">
        <v>32</v>
      </c>
      <c r="D38" s="57" t="s">
        <v>89</v>
      </c>
      <c r="E38" s="56" t="s">
        <v>86</v>
      </c>
      <c r="F38" s="61">
        <v>0.09724537037037036</v>
      </c>
      <c r="G38" s="28" t="str">
        <f t="shared" si="0"/>
        <v>6.40/km</v>
      </c>
      <c r="H38" s="29">
        <f t="shared" si="2"/>
        <v>0.026168981481481474</v>
      </c>
      <c r="I38" s="29">
        <f>F38-INDEX($F$4:$F$703,MATCH(D38,$D$4:$D$703,0))</f>
        <v>0.01381944444444444</v>
      </c>
    </row>
    <row r="39" spans="1:9" s="1" customFormat="1" ht="15" customHeight="1">
      <c r="A39" s="18">
        <v>36</v>
      </c>
      <c r="B39" s="56" t="s">
        <v>11</v>
      </c>
      <c r="C39" s="56" t="s">
        <v>43</v>
      </c>
      <c r="D39" s="57" t="s">
        <v>307</v>
      </c>
      <c r="E39" s="56" t="s">
        <v>82</v>
      </c>
      <c r="F39" s="61">
        <v>0.0975925925925926</v>
      </c>
      <c r="G39" s="28" t="str">
        <f t="shared" si="0"/>
        <v>6.42/km</v>
      </c>
      <c r="H39" s="29">
        <f t="shared" si="2"/>
        <v>0.026516203703703722</v>
      </c>
      <c r="I39" s="29">
        <f>F39-INDEX($F$4:$F$703,MATCH(D39,$D$4:$D$703,0))</f>
        <v>0.0033680555555555686</v>
      </c>
    </row>
    <row r="40" spans="1:9" s="1" customFormat="1" ht="15" customHeight="1">
      <c r="A40" s="18">
        <v>37</v>
      </c>
      <c r="B40" s="56" t="s">
        <v>197</v>
      </c>
      <c r="C40" s="56" t="s">
        <v>112</v>
      </c>
      <c r="D40" s="57" t="s">
        <v>85</v>
      </c>
      <c r="E40" s="56" t="s">
        <v>303</v>
      </c>
      <c r="F40" s="61">
        <v>0.09760416666666667</v>
      </c>
      <c r="G40" s="28" t="str">
        <f t="shared" si="0"/>
        <v>6.42/km</v>
      </c>
      <c r="H40" s="29">
        <f t="shared" si="2"/>
        <v>0.02652777777777779</v>
      </c>
      <c r="I40" s="29">
        <f>F40-INDEX($F$4:$F$703,MATCH(D40,$D$4:$D$703,0))</f>
        <v>0.022453703703703712</v>
      </c>
    </row>
    <row r="41" spans="1:9" s="1" customFormat="1" ht="15" customHeight="1">
      <c r="A41" s="18">
        <v>38</v>
      </c>
      <c r="B41" s="56" t="s">
        <v>198</v>
      </c>
      <c r="C41" s="56" t="s">
        <v>51</v>
      </c>
      <c r="D41" s="57" t="s">
        <v>96</v>
      </c>
      <c r="E41" s="56" t="s">
        <v>308</v>
      </c>
      <c r="F41" s="61">
        <v>0.09840277777777778</v>
      </c>
      <c r="G41" s="28" t="str">
        <f t="shared" si="0"/>
        <v>6.45/km</v>
      </c>
      <c r="H41" s="29">
        <f t="shared" si="2"/>
        <v>0.0273263888888889</v>
      </c>
      <c r="I41" s="29">
        <f>F41-INDEX($F$4:$F$703,MATCH(D41,$D$4:$D$703,0))</f>
        <v>0.0037384259259259367</v>
      </c>
    </row>
    <row r="42" spans="1:9" s="1" customFormat="1" ht="15" customHeight="1">
      <c r="A42" s="18">
        <v>39</v>
      </c>
      <c r="B42" s="56" t="s">
        <v>35</v>
      </c>
      <c r="C42" s="56" t="s">
        <v>36</v>
      </c>
      <c r="D42" s="57" t="s">
        <v>96</v>
      </c>
      <c r="E42" s="56" t="s">
        <v>93</v>
      </c>
      <c r="F42" s="61">
        <v>0.0987037037037037</v>
      </c>
      <c r="G42" s="28" t="str">
        <f t="shared" si="0"/>
        <v>6.46/km</v>
      </c>
      <c r="H42" s="29">
        <f t="shared" si="2"/>
        <v>0.027627314814814813</v>
      </c>
      <c r="I42" s="29">
        <f>F42-INDEX($F$4:$F$703,MATCH(D42,$D$4:$D$703,0))</f>
        <v>0.0040393518518518495</v>
      </c>
    </row>
    <row r="43" spans="1:9" s="1" customFormat="1" ht="15" customHeight="1">
      <c r="A43" s="18">
        <v>40</v>
      </c>
      <c r="B43" s="56" t="s">
        <v>38</v>
      </c>
      <c r="C43" s="56" t="s">
        <v>39</v>
      </c>
      <c r="D43" s="57" t="s">
        <v>88</v>
      </c>
      <c r="E43" s="56" t="s">
        <v>90</v>
      </c>
      <c r="F43" s="61">
        <v>0.0989236111111111</v>
      </c>
      <c r="G43" s="28" t="str">
        <f t="shared" si="0"/>
        <v>6.47/km</v>
      </c>
      <c r="H43" s="29">
        <f t="shared" si="2"/>
        <v>0.027847222222222218</v>
      </c>
      <c r="I43" s="29">
        <f>F43-INDEX($F$4:$F$703,MATCH(D43,$D$4:$D$703,0))</f>
        <v>0.008078703703703685</v>
      </c>
    </row>
    <row r="44" spans="1:9" s="1" customFormat="1" ht="15" customHeight="1">
      <c r="A44" s="18">
        <v>41</v>
      </c>
      <c r="B44" s="56" t="s">
        <v>199</v>
      </c>
      <c r="C44" s="56" t="s">
        <v>200</v>
      </c>
      <c r="D44" s="57" t="s">
        <v>309</v>
      </c>
      <c r="E44" s="56" t="s">
        <v>302</v>
      </c>
      <c r="F44" s="61">
        <v>0.09915509259259259</v>
      </c>
      <c r="G44" s="28" t="str">
        <f t="shared" si="0"/>
        <v>6.48/km</v>
      </c>
      <c r="H44" s="29">
        <f t="shared" si="2"/>
        <v>0.028078703703703703</v>
      </c>
      <c r="I44" s="29">
        <f>F44-INDEX($F$4:$F$703,MATCH(D44,$D$4:$D$703,0))</f>
        <v>0</v>
      </c>
    </row>
    <row r="45" spans="1:9" s="1" customFormat="1" ht="15" customHeight="1">
      <c r="A45" s="18">
        <v>42</v>
      </c>
      <c r="B45" s="56" t="s">
        <v>201</v>
      </c>
      <c r="C45" s="56" t="s">
        <v>18</v>
      </c>
      <c r="D45" s="57" t="s">
        <v>81</v>
      </c>
      <c r="E45" s="56" t="s">
        <v>162</v>
      </c>
      <c r="F45" s="61">
        <v>0.10016203703703704</v>
      </c>
      <c r="G45" s="28" t="str">
        <f t="shared" si="0"/>
        <v>6.52/km</v>
      </c>
      <c r="H45" s="29">
        <f t="shared" si="2"/>
        <v>0.029085648148148152</v>
      </c>
      <c r="I45" s="29">
        <f>F45-INDEX($F$4:$F$703,MATCH(D45,$D$4:$D$703,0))</f>
        <v>0.020821759259259248</v>
      </c>
    </row>
    <row r="46" spans="1:9" s="1" customFormat="1" ht="15" customHeight="1">
      <c r="A46" s="18">
        <v>43</v>
      </c>
      <c r="B46" s="56" t="s">
        <v>202</v>
      </c>
      <c r="C46" s="56" t="s">
        <v>37</v>
      </c>
      <c r="D46" s="57" t="s">
        <v>81</v>
      </c>
      <c r="E46" s="56" t="s">
        <v>86</v>
      </c>
      <c r="F46" s="61">
        <v>0.10023148148148148</v>
      </c>
      <c r="G46" s="28" t="str">
        <f t="shared" si="0"/>
        <v>6.52/km</v>
      </c>
      <c r="H46" s="29">
        <f t="shared" si="2"/>
        <v>0.029155092592592594</v>
      </c>
      <c r="I46" s="29">
        <f>F46-INDEX($F$4:$F$703,MATCH(D46,$D$4:$D$703,0))</f>
        <v>0.02089120370370369</v>
      </c>
    </row>
    <row r="47" spans="1:9" s="1" customFormat="1" ht="15" customHeight="1">
      <c r="A47" s="18">
        <v>44</v>
      </c>
      <c r="B47" s="56" t="s">
        <v>142</v>
      </c>
      <c r="C47" s="56" t="s">
        <v>120</v>
      </c>
      <c r="D47" s="57" t="s">
        <v>85</v>
      </c>
      <c r="E47" s="56" t="s">
        <v>90</v>
      </c>
      <c r="F47" s="61">
        <v>0.10041666666666667</v>
      </c>
      <c r="G47" s="28" t="str">
        <f t="shared" si="0"/>
        <v>6.53/km</v>
      </c>
      <c r="H47" s="29">
        <f t="shared" si="2"/>
        <v>0.029340277777777785</v>
      </c>
      <c r="I47" s="29">
        <f>F47-INDEX($F$4:$F$703,MATCH(D47,$D$4:$D$703,0))</f>
        <v>0.025266203703703707</v>
      </c>
    </row>
    <row r="48" spans="1:9" s="1" customFormat="1" ht="15" customHeight="1">
      <c r="A48" s="18">
        <v>45</v>
      </c>
      <c r="B48" s="56" t="s">
        <v>203</v>
      </c>
      <c r="C48" s="56" t="s">
        <v>16</v>
      </c>
      <c r="D48" s="57" t="s">
        <v>81</v>
      </c>
      <c r="E48" s="56" t="s">
        <v>310</v>
      </c>
      <c r="F48" s="61">
        <v>0.10065972222222223</v>
      </c>
      <c r="G48" s="28" t="str">
        <f t="shared" si="0"/>
        <v>6.54/km</v>
      </c>
      <c r="H48" s="29">
        <f t="shared" si="2"/>
        <v>0.02958333333333335</v>
      </c>
      <c r="I48" s="29">
        <f>F48-INDEX($F$4:$F$703,MATCH(D48,$D$4:$D$703,0))</f>
        <v>0.021319444444444446</v>
      </c>
    </row>
    <row r="49" spans="1:9" s="1" customFormat="1" ht="15" customHeight="1">
      <c r="A49" s="18">
        <v>46</v>
      </c>
      <c r="B49" s="56" t="s">
        <v>204</v>
      </c>
      <c r="C49" s="56" t="s">
        <v>12</v>
      </c>
      <c r="D49" s="57" t="s">
        <v>96</v>
      </c>
      <c r="E49" s="56" t="s">
        <v>107</v>
      </c>
      <c r="F49" s="61">
        <v>0.10077546296296297</v>
      </c>
      <c r="G49" s="28" t="str">
        <f t="shared" si="0"/>
        <v>6.55/km</v>
      </c>
      <c r="H49" s="29">
        <f t="shared" si="2"/>
        <v>0.029699074074074086</v>
      </c>
      <c r="I49" s="29">
        <f>F49-INDEX($F$4:$F$703,MATCH(D49,$D$4:$D$703,0))</f>
        <v>0.006111111111111123</v>
      </c>
    </row>
    <row r="50" spans="1:9" s="1" customFormat="1" ht="15" customHeight="1">
      <c r="A50" s="18">
        <v>47</v>
      </c>
      <c r="B50" s="56" t="s">
        <v>205</v>
      </c>
      <c r="C50" s="56" t="s">
        <v>143</v>
      </c>
      <c r="D50" s="57" t="s">
        <v>89</v>
      </c>
      <c r="E50" s="56" t="s">
        <v>308</v>
      </c>
      <c r="F50" s="61">
        <v>0.10097222222222223</v>
      </c>
      <c r="G50" s="28" t="str">
        <f t="shared" si="0"/>
        <v>6.55/km</v>
      </c>
      <c r="H50" s="29">
        <f t="shared" si="2"/>
        <v>0.029895833333333344</v>
      </c>
      <c r="I50" s="29">
        <f>F50-INDEX($F$4:$F$703,MATCH(D50,$D$4:$D$703,0))</f>
        <v>0.01754629629629631</v>
      </c>
    </row>
    <row r="51" spans="1:9" s="1" customFormat="1" ht="15" customHeight="1">
      <c r="A51" s="18">
        <v>48</v>
      </c>
      <c r="B51" s="56" t="s">
        <v>206</v>
      </c>
      <c r="C51" s="56" t="s">
        <v>54</v>
      </c>
      <c r="D51" s="57" t="s">
        <v>88</v>
      </c>
      <c r="E51" s="56" t="s">
        <v>102</v>
      </c>
      <c r="F51" s="61">
        <v>0.10153935185185185</v>
      </c>
      <c r="G51" s="28" t="str">
        <f t="shared" si="0"/>
        <v>6.58/km</v>
      </c>
      <c r="H51" s="29">
        <f t="shared" si="2"/>
        <v>0.03046296296296297</v>
      </c>
      <c r="I51" s="29">
        <f>F51-INDEX($F$4:$F$703,MATCH(D51,$D$4:$D$703,0))</f>
        <v>0.010694444444444437</v>
      </c>
    </row>
    <row r="52" spans="1:9" s="1" customFormat="1" ht="15" customHeight="1">
      <c r="A52" s="22">
        <v>49</v>
      </c>
      <c r="B52" s="45" t="s">
        <v>207</v>
      </c>
      <c r="C52" s="45" t="s">
        <v>28</v>
      </c>
      <c r="D52" s="46" t="s">
        <v>96</v>
      </c>
      <c r="E52" s="45" t="s">
        <v>108</v>
      </c>
      <c r="F52" s="47">
        <v>0.10175925925925926</v>
      </c>
      <c r="G52" s="32" t="str">
        <f t="shared" si="0"/>
        <v>6.59/km</v>
      </c>
      <c r="H52" s="33">
        <f t="shared" si="2"/>
        <v>0.030682870370370374</v>
      </c>
      <c r="I52" s="33">
        <f>F52-INDEX($F$4:$F$703,MATCH(D52,$D$4:$D$703,0))</f>
        <v>0.007094907407407411</v>
      </c>
    </row>
    <row r="53" spans="1:9" s="3" customFormat="1" ht="15" customHeight="1">
      <c r="A53" s="18">
        <v>50</v>
      </c>
      <c r="B53" s="56" t="s">
        <v>208</v>
      </c>
      <c r="C53" s="56" t="s">
        <v>115</v>
      </c>
      <c r="D53" s="57" t="s">
        <v>88</v>
      </c>
      <c r="E53" s="56" t="s">
        <v>106</v>
      </c>
      <c r="F53" s="61">
        <v>0.10207175925925926</v>
      </c>
      <c r="G53" s="28" t="str">
        <f t="shared" si="0"/>
        <v>6.60/km</v>
      </c>
      <c r="H53" s="29">
        <f t="shared" si="2"/>
        <v>0.03099537037037038</v>
      </c>
      <c r="I53" s="29">
        <f>F53-INDEX($F$4:$F$703,MATCH(D53,$D$4:$D$703,0))</f>
        <v>0.011226851851851849</v>
      </c>
    </row>
    <row r="54" spans="1:9" s="1" customFormat="1" ht="15" customHeight="1">
      <c r="A54" s="18">
        <v>51</v>
      </c>
      <c r="B54" s="56" t="s">
        <v>121</v>
      </c>
      <c r="C54" s="56" t="s">
        <v>23</v>
      </c>
      <c r="D54" s="57" t="s">
        <v>89</v>
      </c>
      <c r="E54" s="56" t="s">
        <v>165</v>
      </c>
      <c r="F54" s="61">
        <v>0.10231481481481482</v>
      </c>
      <c r="G54" s="28" t="str">
        <f t="shared" si="0"/>
        <v>7.01/km</v>
      </c>
      <c r="H54" s="29">
        <f t="shared" si="2"/>
        <v>0.031238425925925933</v>
      </c>
      <c r="I54" s="29">
        <f>F54-INDEX($F$4:$F$703,MATCH(D54,$D$4:$D$703,0))</f>
        <v>0.0188888888888889</v>
      </c>
    </row>
    <row r="55" spans="1:9" s="1" customFormat="1" ht="15" customHeight="1">
      <c r="A55" s="18">
        <v>52</v>
      </c>
      <c r="B55" s="56" t="s">
        <v>209</v>
      </c>
      <c r="C55" s="56" t="s">
        <v>135</v>
      </c>
      <c r="D55" s="57" t="s">
        <v>311</v>
      </c>
      <c r="E55" s="56" t="s">
        <v>97</v>
      </c>
      <c r="F55" s="61">
        <v>0.10247685185185185</v>
      </c>
      <c r="G55" s="28" t="str">
        <f t="shared" si="0"/>
        <v>7.02/km</v>
      </c>
      <c r="H55" s="29">
        <f t="shared" si="2"/>
        <v>0.03140046296296296</v>
      </c>
      <c r="I55" s="29">
        <f>F55-INDEX($F$4:$F$703,MATCH(D55,$D$4:$D$703,0))</f>
        <v>0</v>
      </c>
    </row>
    <row r="56" spans="1:9" s="1" customFormat="1" ht="15" customHeight="1">
      <c r="A56" s="18">
        <v>53</v>
      </c>
      <c r="B56" s="56" t="s">
        <v>210</v>
      </c>
      <c r="C56" s="56" t="s">
        <v>68</v>
      </c>
      <c r="D56" s="57" t="s">
        <v>312</v>
      </c>
      <c r="E56" s="56" t="s">
        <v>313</v>
      </c>
      <c r="F56" s="61">
        <v>0.10278935185185185</v>
      </c>
      <c r="G56" s="28" t="str">
        <f t="shared" si="0"/>
        <v>7.03/km</v>
      </c>
      <c r="H56" s="29">
        <f t="shared" si="2"/>
        <v>0.03171296296296297</v>
      </c>
      <c r="I56" s="29">
        <f>F56-INDEX($F$4:$F$703,MATCH(D56,$D$4:$D$703,0))</f>
        <v>0</v>
      </c>
    </row>
    <row r="57" spans="1:9" s="1" customFormat="1" ht="15" customHeight="1">
      <c r="A57" s="18">
        <v>54</v>
      </c>
      <c r="B57" s="56" t="s">
        <v>211</v>
      </c>
      <c r="C57" s="56" t="s">
        <v>159</v>
      </c>
      <c r="D57" s="57" t="s">
        <v>307</v>
      </c>
      <c r="E57" s="56" t="s">
        <v>313</v>
      </c>
      <c r="F57" s="61">
        <v>0.1028125</v>
      </c>
      <c r="G57" s="28" t="str">
        <f t="shared" si="0"/>
        <v>7.03/km</v>
      </c>
      <c r="H57" s="29">
        <f t="shared" si="2"/>
        <v>0.03173611111111112</v>
      </c>
      <c r="I57" s="29">
        <f>F57-INDEX($F$4:$F$703,MATCH(D57,$D$4:$D$703,0))</f>
        <v>0.008587962962962964</v>
      </c>
    </row>
    <row r="58" spans="1:9" s="1" customFormat="1" ht="15" customHeight="1">
      <c r="A58" s="18">
        <v>55</v>
      </c>
      <c r="B58" s="56" t="s">
        <v>212</v>
      </c>
      <c r="C58" s="56" t="s">
        <v>64</v>
      </c>
      <c r="D58" s="57" t="s">
        <v>96</v>
      </c>
      <c r="E58" s="56" t="s">
        <v>165</v>
      </c>
      <c r="F58" s="61">
        <v>0.1030787037037037</v>
      </c>
      <c r="G58" s="28" t="str">
        <f t="shared" si="0"/>
        <v>7.04/km</v>
      </c>
      <c r="H58" s="29">
        <f t="shared" si="2"/>
        <v>0.03200231481481482</v>
      </c>
      <c r="I58" s="29">
        <f>F58-INDEX($F$4:$F$703,MATCH(D58,$D$4:$D$703,0))</f>
        <v>0.008414351851851853</v>
      </c>
    </row>
    <row r="59" spans="1:9" s="1" customFormat="1" ht="15" customHeight="1">
      <c r="A59" s="18">
        <v>56</v>
      </c>
      <c r="B59" s="56" t="s">
        <v>48</v>
      </c>
      <c r="C59" s="56" t="s">
        <v>49</v>
      </c>
      <c r="D59" s="57" t="s">
        <v>96</v>
      </c>
      <c r="E59" s="56" t="s">
        <v>99</v>
      </c>
      <c r="F59" s="61">
        <v>0.103125</v>
      </c>
      <c r="G59" s="28" t="str">
        <f t="shared" si="0"/>
        <v>7.04/km</v>
      </c>
      <c r="H59" s="29">
        <f t="shared" si="2"/>
        <v>0.03204861111111111</v>
      </c>
      <c r="I59" s="29">
        <f>F59-INDEX($F$4:$F$703,MATCH(D59,$D$4:$D$703,0))</f>
        <v>0.008460648148148148</v>
      </c>
    </row>
    <row r="60" spans="1:9" s="1" customFormat="1" ht="15" customHeight="1">
      <c r="A60" s="18">
        <v>57</v>
      </c>
      <c r="B60" s="56" t="s">
        <v>213</v>
      </c>
      <c r="C60" s="56" t="s">
        <v>214</v>
      </c>
      <c r="D60" s="57" t="s">
        <v>83</v>
      </c>
      <c r="E60" s="56" t="s">
        <v>99</v>
      </c>
      <c r="F60" s="61">
        <v>0.10359953703703705</v>
      </c>
      <c r="G60" s="28" t="str">
        <f t="shared" si="0"/>
        <v>7.06/km</v>
      </c>
      <c r="H60" s="29">
        <f t="shared" si="2"/>
        <v>0.03252314814814816</v>
      </c>
      <c r="I60" s="29">
        <f>F60-INDEX($F$4:$F$703,MATCH(D60,$D$4:$D$703,0))</f>
        <v>0.02597222222222223</v>
      </c>
    </row>
    <row r="61" spans="1:9" s="1" customFormat="1" ht="15" customHeight="1">
      <c r="A61" s="18">
        <v>58</v>
      </c>
      <c r="B61" s="56" t="s">
        <v>182</v>
      </c>
      <c r="C61" s="56" t="s">
        <v>215</v>
      </c>
      <c r="D61" s="57" t="s">
        <v>81</v>
      </c>
      <c r="E61" s="56" t="s">
        <v>314</v>
      </c>
      <c r="F61" s="61">
        <v>0.10394675925925927</v>
      </c>
      <c r="G61" s="28" t="str">
        <f t="shared" si="0"/>
        <v>7.08/km</v>
      </c>
      <c r="H61" s="29">
        <f t="shared" si="2"/>
        <v>0.03287037037037038</v>
      </c>
      <c r="I61" s="29">
        <f>F61-INDEX($F$4:$F$703,MATCH(D61,$D$4:$D$703,0))</f>
        <v>0.02460648148148148</v>
      </c>
    </row>
    <row r="62" spans="1:9" s="1" customFormat="1" ht="15" customHeight="1">
      <c r="A62" s="18">
        <v>59</v>
      </c>
      <c r="B62" s="56" t="s">
        <v>216</v>
      </c>
      <c r="C62" s="56" t="s">
        <v>76</v>
      </c>
      <c r="D62" s="57" t="s">
        <v>96</v>
      </c>
      <c r="E62" s="56" t="s">
        <v>308</v>
      </c>
      <c r="F62" s="61">
        <v>0.10410879629629628</v>
      </c>
      <c r="G62" s="28" t="str">
        <f t="shared" si="0"/>
        <v>7.08/km</v>
      </c>
      <c r="H62" s="29">
        <f t="shared" si="2"/>
        <v>0.0330324074074074</v>
      </c>
      <c r="I62" s="29">
        <f>F62-INDEX($F$4:$F$703,MATCH(D62,$D$4:$D$703,0))</f>
        <v>0.009444444444444436</v>
      </c>
    </row>
    <row r="63" spans="1:9" s="1" customFormat="1" ht="15" customHeight="1">
      <c r="A63" s="18">
        <v>60</v>
      </c>
      <c r="B63" s="56" t="s">
        <v>217</v>
      </c>
      <c r="C63" s="56" t="s">
        <v>80</v>
      </c>
      <c r="D63" s="57" t="s">
        <v>85</v>
      </c>
      <c r="E63" s="56" t="s">
        <v>300</v>
      </c>
      <c r="F63" s="61">
        <v>0.10449074074074073</v>
      </c>
      <c r="G63" s="28" t="str">
        <f t="shared" si="0"/>
        <v>7.10/km</v>
      </c>
      <c r="H63" s="29">
        <f t="shared" si="2"/>
        <v>0.03341435185185185</v>
      </c>
      <c r="I63" s="29">
        <f>F63-INDEX($F$4:$F$703,MATCH(D63,$D$4:$D$703,0))</f>
        <v>0.02934027777777777</v>
      </c>
    </row>
    <row r="64" spans="1:9" s="1" customFormat="1" ht="15" customHeight="1">
      <c r="A64" s="18">
        <v>61</v>
      </c>
      <c r="B64" s="56" t="s">
        <v>218</v>
      </c>
      <c r="C64" s="56" t="s">
        <v>12</v>
      </c>
      <c r="D64" s="57" t="s">
        <v>88</v>
      </c>
      <c r="E64" s="56" t="s">
        <v>315</v>
      </c>
      <c r="F64" s="61">
        <v>0.10493055555555557</v>
      </c>
      <c r="G64" s="28" t="str">
        <f t="shared" si="0"/>
        <v>7.12/km</v>
      </c>
      <c r="H64" s="29">
        <f t="shared" si="2"/>
        <v>0.033854166666666685</v>
      </c>
      <c r="I64" s="29">
        <f>F64-INDEX($F$4:$F$703,MATCH(D64,$D$4:$D$703,0))</f>
        <v>0.014085648148148153</v>
      </c>
    </row>
    <row r="65" spans="1:9" s="1" customFormat="1" ht="15" customHeight="1">
      <c r="A65" s="18">
        <v>62</v>
      </c>
      <c r="B65" s="56" t="s">
        <v>219</v>
      </c>
      <c r="C65" s="56" t="s">
        <v>72</v>
      </c>
      <c r="D65" s="57" t="s">
        <v>88</v>
      </c>
      <c r="E65" s="56" t="s">
        <v>316</v>
      </c>
      <c r="F65" s="61">
        <v>0.10503472222222222</v>
      </c>
      <c r="G65" s="28" t="str">
        <f t="shared" si="0"/>
        <v>7.12/km</v>
      </c>
      <c r="H65" s="29">
        <f t="shared" si="2"/>
        <v>0.03395833333333334</v>
      </c>
      <c r="I65" s="29">
        <f>F65-INDEX($F$4:$F$703,MATCH(D65,$D$4:$D$703,0))</f>
        <v>0.014189814814814808</v>
      </c>
    </row>
    <row r="66" spans="1:9" s="1" customFormat="1" ht="15" customHeight="1">
      <c r="A66" s="18">
        <v>63</v>
      </c>
      <c r="B66" s="56" t="s">
        <v>220</v>
      </c>
      <c r="C66" s="56" t="s">
        <v>221</v>
      </c>
      <c r="D66" s="57" t="s">
        <v>89</v>
      </c>
      <c r="E66" s="56" t="s">
        <v>97</v>
      </c>
      <c r="F66" s="61">
        <v>0.1057175925925926</v>
      </c>
      <c r="G66" s="28" t="str">
        <f t="shared" si="0"/>
        <v>7.15/km</v>
      </c>
      <c r="H66" s="29">
        <f t="shared" si="2"/>
        <v>0.034641203703703716</v>
      </c>
      <c r="I66" s="29">
        <f>F66-INDEX($F$4:$F$703,MATCH(D66,$D$4:$D$703,0))</f>
        <v>0.022291666666666682</v>
      </c>
    </row>
    <row r="67" spans="1:9" s="1" customFormat="1" ht="15" customHeight="1">
      <c r="A67" s="18">
        <v>64</v>
      </c>
      <c r="B67" s="56" t="s">
        <v>50</v>
      </c>
      <c r="C67" s="56" t="s">
        <v>18</v>
      </c>
      <c r="D67" s="57" t="s">
        <v>89</v>
      </c>
      <c r="E67" s="56" t="s">
        <v>97</v>
      </c>
      <c r="F67" s="61">
        <v>0.10585648148148148</v>
      </c>
      <c r="G67" s="28" t="str">
        <f t="shared" si="0"/>
        <v>7.16/km</v>
      </c>
      <c r="H67" s="29">
        <f t="shared" si="2"/>
        <v>0.0347800925925926</v>
      </c>
      <c r="I67" s="29">
        <f>F67-INDEX($F$4:$F$703,MATCH(D67,$D$4:$D$703,0))</f>
        <v>0.022430555555555565</v>
      </c>
    </row>
    <row r="68" spans="1:9" s="1" customFormat="1" ht="15" customHeight="1">
      <c r="A68" s="18">
        <v>65</v>
      </c>
      <c r="B68" s="56" t="s">
        <v>147</v>
      </c>
      <c r="C68" s="56" t="s">
        <v>20</v>
      </c>
      <c r="D68" s="57" t="s">
        <v>81</v>
      </c>
      <c r="E68" s="56" t="s">
        <v>169</v>
      </c>
      <c r="F68" s="61">
        <v>0.10607638888888889</v>
      </c>
      <c r="G68" s="28" t="str">
        <f t="shared" si="0"/>
        <v>7.16/km</v>
      </c>
      <c r="H68" s="29">
        <f aca="true" t="shared" si="3" ref="H68:H131">F68-$F$4</f>
        <v>0.035</v>
      </c>
      <c r="I68" s="29">
        <f>F68-INDEX($F$4:$F$703,MATCH(D68,$D$4:$D$703,0))</f>
        <v>0.0267361111111111</v>
      </c>
    </row>
    <row r="69" spans="1:9" s="1" customFormat="1" ht="15" customHeight="1">
      <c r="A69" s="18">
        <v>66</v>
      </c>
      <c r="B69" s="56" t="s">
        <v>222</v>
      </c>
      <c r="C69" s="56" t="s">
        <v>72</v>
      </c>
      <c r="D69" s="57" t="s">
        <v>88</v>
      </c>
      <c r="E69" s="56" t="s">
        <v>316</v>
      </c>
      <c r="F69" s="61">
        <v>0.10645833333333332</v>
      </c>
      <c r="G69" s="28" t="str">
        <f aca="true" t="shared" si="4" ref="G69:G132">TEXT(INT((HOUR(F69)*3600+MINUTE(F69)*60+SECOND(F69))/$I$2/60),"0")&amp;"."&amp;TEXT(MOD((HOUR(F69)*3600+MINUTE(F69)*60+SECOND(F69))/$I$2,60),"00")&amp;"/km"</f>
        <v>7.18/km</v>
      </c>
      <c r="H69" s="29">
        <f t="shared" si="3"/>
        <v>0.03538194444444444</v>
      </c>
      <c r="I69" s="29">
        <f>F69-INDEX($F$4:$F$703,MATCH(D69,$D$4:$D$703,0))</f>
        <v>0.015613425925925906</v>
      </c>
    </row>
    <row r="70" spans="1:9" ht="15" customHeight="1">
      <c r="A70" s="18">
        <v>67</v>
      </c>
      <c r="B70" s="56" t="s">
        <v>223</v>
      </c>
      <c r="C70" s="56" t="s">
        <v>224</v>
      </c>
      <c r="D70" s="57" t="s">
        <v>89</v>
      </c>
      <c r="E70" s="56" t="s">
        <v>106</v>
      </c>
      <c r="F70" s="61">
        <v>0.10758101851851852</v>
      </c>
      <c r="G70" s="28" t="str">
        <f t="shared" si="4"/>
        <v>7.23/km</v>
      </c>
      <c r="H70" s="29">
        <f t="shared" si="3"/>
        <v>0.03650462962962964</v>
      </c>
      <c r="I70" s="29">
        <f>F70-INDEX($F$4:$F$703,MATCH(D70,$D$4:$D$703,0))</f>
        <v>0.024155092592592603</v>
      </c>
    </row>
    <row r="71" spans="1:9" ht="15" customHeight="1">
      <c r="A71" s="18">
        <v>68</v>
      </c>
      <c r="B71" s="56" t="s">
        <v>150</v>
      </c>
      <c r="C71" s="56" t="s">
        <v>115</v>
      </c>
      <c r="D71" s="57" t="s">
        <v>81</v>
      </c>
      <c r="E71" s="56" t="s">
        <v>87</v>
      </c>
      <c r="F71" s="61">
        <v>0.10773148148148148</v>
      </c>
      <c r="G71" s="28" t="str">
        <f t="shared" si="4"/>
        <v>7.23/km</v>
      </c>
      <c r="H71" s="29">
        <f t="shared" si="3"/>
        <v>0.0366550925925926</v>
      </c>
      <c r="I71" s="29">
        <f>F71-INDEX($F$4:$F$703,MATCH(D71,$D$4:$D$703,0))</f>
        <v>0.028391203703703696</v>
      </c>
    </row>
    <row r="72" spans="1:9" ht="15" customHeight="1">
      <c r="A72" s="18">
        <v>69</v>
      </c>
      <c r="B72" s="56" t="s">
        <v>225</v>
      </c>
      <c r="C72" s="56" t="s">
        <v>72</v>
      </c>
      <c r="D72" s="57" t="s">
        <v>89</v>
      </c>
      <c r="E72" s="56" t="s">
        <v>99</v>
      </c>
      <c r="F72" s="61">
        <v>0.10903935185185186</v>
      </c>
      <c r="G72" s="28" t="str">
        <f t="shared" si="4"/>
        <v>7.29/km</v>
      </c>
      <c r="H72" s="29">
        <f t="shared" si="3"/>
        <v>0.037962962962962976</v>
      </c>
      <c r="I72" s="29">
        <f>F72-INDEX($F$4:$F$703,MATCH(D72,$D$4:$D$703,0))</f>
        <v>0.025613425925925942</v>
      </c>
    </row>
    <row r="73" spans="1:9" ht="15" customHeight="1">
      <c r="A73" s="18">
        <v>70</v>
      </c>
      <c r="B73" s="56" t="s">
        <v>145</v>
      </c>
      <c r="C73" s="56" t="s">
        <v>146</v>
      </c>
      <c r="D73" s="57" t="s">
        <v>312</v>
      </c>
      <c r="E73" s="56" t="s">
        <v>90</v>
      </c>
      <c r="F73" s="61">
        <v>0.10909722222222222</v>
      </c>
      <c r="G73" s="28" t="str">
        <f t="shared" si="4"/>
        <v>7.29/km</v>
      </c>
      <c r="H73" s="29">
        <f t="shared" si="3"/>
        <v>0.03802083333333334</v>
      </c>
      <c r="I73" s="29">
        <f>F73-INDEX($F$4:$F$703,MATCH(D73,$D$4:$D$703,0))</f>
        <v>0.0063078703703703665</v>
      </c>
    </row>
    <row r="74" spans="1:9" ht="15" customHeight="1">
      <c r="A74" s="18">
        <v>71</v>
      </c>
      <c r="B74" s="56" t="s">
        <v>119</v>
      </c>
      <c r="C74" s="56" t="s">
        <v>40</v>
      </c>
      <c r="D74" s="57" t="s">
        <v>83</v>
      </c>
      <c r="E74" s="56" t="s">
        <v>97</v>
      </c>
      <c r="F74" s="61">
        <v>0.10912037037037037</v>
      </c>
      <c r="G74" s="28" t="str">
        <f t="shared" si="4"/>
        <v>7.29/km</v>
      </c>
      <c r="H74" s="29">
        <f t="shared" si="3"/>
        <v>0.038043981481481484</v>
      </c>
      <c r="I74" s="29">
        <f>F74-INDEX($F$4:$F$703,MATCH(D74,$D$4:$D$703,0))</f>
        <v>0.03149305555555555</v>
      </c>
    </row>
    <row r="75" spans="1:9" ht="15" customHeight="1">
      <c r="A75" s="18">
        <v>72</v>
      </c>
      <c r="B75" s="56" t="s">
        <v>226</v>
      </c>
      <c r="C75" s="56" t="s">
        <v>69</v>
      </c>
      <c r="D75" s="57" t="s">
        <v>85</v>
      </c>
      <c r="E75" s="56" t="s">
        <v>317</v>
      </c>
      <c r="F75" s="61">
        <v>0.10927083333333333</v>
      </c>
      <c r="G75" s="28" t="str">
        <f t="shared" si="4"/>
        <v>7.30/km</v>
      </c>
      <c r="H75" s="29">
        <f t="shared" si="3"/>
        <v>0.03819444444444445</v>
      </c>
      <c r="I75" s="29">
        <f>F75-INDEX($F$4:$F$703,MATCH(D75,$D$4:$D$703,0))</f>
        <v>0.03412037037037037</v>
      </c>
    </row>
    <row r="76" spans="1:9" ht="15" customHeight="1">
      <c r="A76" s="18">
        <v>73</v>
      </c>
      <c r="B76" s="56" t="s">
        <v>227</v>
      </c>
      <c r="C76" s="56" t="s">
        <v>80</v>
      </c>
      <c r="D76" s="57" t="s">
        <v>89</v>
      </c>
      <c r="E76" s="56" t="s">
        <v>97</v>
      </c>
      <c r="F76" s="61">
        <v>0.10932870370370369</v>
      </c>
      <c r="G76" s="28" t="str">
        <f t="shared" si="4"/>
        <v>7.30/km</v>
      </c>
      <c r="H76" s="29">
        <f t="shared" si="3"/>
        <v>0.03825231481481481</v>
      </c>
      <c r="I76" s="29">
        <f>F76-INDEX($F$4:$F$703,MATCH(D76,$D$4:$D$703,0))</f>
        <v>0.025902777777777775</v>
      </c>
    </row>
    <row r="77" spans="1:9" ht="15" customHeight="1">
      <c r="A77" s="18">
        <v>74</v>
      </c>
      <c r="B77" s="56" t="s">
        <v>228</v>
      </c>
      <c r="C77" s="56" t="s">
        <v>24</v>
      </c>
      <c r="D77" s="57" t="s">
        <v>89</v>
      </c>
      <c r="E77" s="56" t="s">
        <v>165</v>
      </c>
      <c r="F77" s="61">
        <v>0.10962962962962963</v>
      </c>
      <c r="G77" s="28" t="str">
        <f t="shared" si="4"/>
        <v>7.31/km</v>
      </c>
      <c r="H77" s="29">
        <f t="shared" si="3"/>
        <v>0.03855324074074075</v>
      </c>
      <c r="I77" s="29">
        <f>F77-INDEX($F$4:$F$703,MATCH(D77,$D$4:$D$703,0))</f>
        <v>0.026203703703703715</v>
      </c>
    </row>
    <row r="78" spans="1:9" ht="15" customHeight="1">
      <c r="A78" s="18">
        <v>75</v>
      </c>
      <c r="B78" s="56" t="s">
        <v>41</v>
      </c>
      <c r="C78" s="56" t="s">
        <v>42</v>
      </c>
      <c r="D78" s="57" t="s">
        <v>96</v>
      </c>
      <c r="E78" s="56" t="s">
        <v>93</v>
      </c>
      <c r="F78" s="61">
        <v>0.10989583333333335</v>
      </c>
      <c r="G78" s="28" t="str">
        <f t="shared" si="4"/>
        <v>7.32/km</v>
      </c>
      <c r="H78" s="29">
        <f t="shared" si="3"/>
        <v>0.03881944444444446</v>
      </c>
      <c r="I78" s="29">
        <f>F78-INDEX($F$4:$F$703,MATCH(D78,$D$4:$D$703,0))</f>
        <v>0.015231481481481499</v>
      </c>
    </row>
    <row r="79" spans="1:9" ht="15" customHeight="1">
      <c r="A79" s="18">
        <v>76</v>
      </c>
      <c r="B79" s="56" t="s">
        <v>229</v>
      </c>
      <c r="C79" s="56" t="s">
        <v>114</v>
      </c>
      <c r="D79" s="57" t="s">
        <v>89</v>
      </c>
      <c r="E79" s="56" t="s">
        <v>106</v>
      </c>
      <c r="F79" s="61">
        <v>0.11047453703703704</v>
      </c>
      <c r="G79" s="28" t="str">
        <f t="shared" si="4"/>
        <v>7.35/km</v>
      </c>
      <c r="H79" s="29">
        <f t="shared" si="3"/>
        <v>0.039398148148148154</v>
      </c>
      <c r="I79" s="29">
        <f>F79-INDEX($F$4:$F$703,MATCH(D79,$D$4:$D$703,0))</f>
        <v>0.02704861111111112</v>
      </c>
    </row>
    <row r="80" spans="1:9" ht="15" customHeight="1">
      <c r="A80" s="18">
        <v>77</v>
      </c>
      <c r="B80" s="56" t="s">
        <v>230</v>
      </c>
      <c r="C80" s="56" t="s">
        <v>24</v>
      </c>
      <c r="D80" s="57" t="s">
        <v>89</v>
      </c>
      <c r="E80" s="56" t="s">
        <v>106</v>
      </c>
      <c r="F80" s="61">
        <v>0.11052083333333333</v>
      </c>
      <c r="G80" s="28" t="str">
        <f t="shared" si="4"/>
        <v>7.35/km</v>
      </c>
      <c r="H80" s="29">
        <f t="shared" si="3"/>
        <v>0.03944444444444445</v>
      </c>
      <c r="I80" s="29">
        <f>F80-INDEX($F$4:$F$703,MATCH(D80,$D$4:$D$703,0))</f>
        <v>0.027094907407407415</v>
      </c>
    </row>
    <row r="81" spans="1:9" ht="15" customHeight="1">
      <c r="A81" s="18">
        <v>78</v>
      </c>
      <c r="B81" s="56" t="s">
        <v>110</v>
      </c>
      <c r="C81" s="56" t="s">
        <v>111</v>
      </c>
      <c r="D81" s="57" t="s">
        <v>89</v>
      </c>
      <c r="E81" s="56" t="s">
        <v>128</v>
      </c>
      <c r="F81" s="61">
        <v>0.11056712962962963</v>
      </c>
      <c r="G81" s="28" t="str">
        <f t="shared" si="4"/>
        <v>7.35/km</v>
      </c>
      <c r="H81" s="29">
        <f t="shared" si="3"/>
        <v>0.03949074074074074</v>
      </c>
      <c r="I81" s="29">
        <f>F81-INDEX($F$4:$F$703,MATCH(D81,$D$4:$D$703,0))</f>
        <v>0.02714120370370371</v>
      </c>
    </row>
    <row r="82" spans="1:9" ht="15" customHeight="1">
      <c r="A82" s="18">
        <v>79</v>
      </c>
      <c r="B82" s="56" t="s">
        <v>231</v>
      </c>
      <c r="C82" s="56" t="s">
        <v>74</v>
      </c>
      <c r="D82" s="57" t="s">
        <v>318</v>
      </c>
      <c r="E82" s="56" t="s">
        <v>319</v>
      </c>
      <c r="F82" s="61">
        <v>0.11091435185185185</v>
      </c>
      <c r="G82" s="28" t="str">
        <f t="shared" si="4"/>
        <v>7.36/km</v>
      </c>
      <c r="H82" s="29">
        <f t="shared" si="3"/>
        <v>0.039837962962962964</v>
      </c>
      <c r="I82" s="29">
        <f>F82-INDEX($F$4:$F$703,MATCH(D82,$D$4:$D$703,0))</f>
        <v>0</v>
      </c>
    </row>
    <row r="83" spans="1:9" ht="15" customHeight="1">
      <c r="A83" s="18">
        <v>80</v>
      </c>
      <c r="B83" s="56" t="s">
        <v>232</v>
      </c>
      <c r="C83" s="56" t="s">
        <v>109</v>
      </c>
      <c r="D83" s="57" t="s">
        <v>85</v>
      </c>
      <c r="E83" s="56" t="s">
        <v>107</v>
      </c>
      <c r="F83" s="61">
        <v>0.11091435185185185</v>
      </c>
      <c r="G83" s="28" t="str">
        <f t="shared" si="4"/>
        <v>7.36/km</v>
      </c>
      <c r="H83" s="29">
        <f t="shared" si="3"/>
        <v>0.039837962962962964</v>
      </c>
      <c r="I83" s="29">
        <f>F83-INDEX($F$4:$F$703,MATCH(D83,$D$4:$D$703,0))</f>
        <v>0.03576388888888889</v>
      </c>
    </row>
    <row r="84" spans="1:9" ht="15" customHeight="1">
      <c r="A84" s="18">
        <v>81</v>
      </c>
      <c r="B84" s="56" t="s">
        <v>233</v>
      </c>
      <c r="C84" s="56" t="s">
        <v>114</v>
      </c>
      <c r="D84" s="57" t="s">
        <v>88</v>
      </c>
      <c r="E84" s="56" t="s">
        <v>106</v>
      </c>
      <c r="F84" s="61">
        <v>0.11140046296296297</v>
      </c>
      <c r="G84" s="28" t="str">
        <f t="shared" si="4"/>
        <v>7.38/km</v>
      </c>
      <c r="H84" s="29">
        <f t="shared" si="3"/>
        <v>0.04032407407407408</v>
      </c>
      <c r="I84" s="29">
        <f>F84-INDEX($F$4:$F$703,MATCH(D84,$D$4:$D$703,0))</f>
        <v>0.02055555555555555</v>
      </c>
    </row>
    <row r="85" spans="1:9" ht="15" customHeight="1">
      <c r="A85" s="18">
        <v>82</v>
      </c>
      <c r="B85" s="56" t="s">
        <v>234</v>
      </c>
      <c r="C85" s="56" t="s">
        <v>34</v>
      </c>
      <c r="D85" s="57" t="s">
        <v>311</v>
      </c>
      <c r="E85" s="56" t="s">
        <v>303</v>
      </c>
      <c r="F85" s="61">
        <v>0.11162037037037037</v>
      </c>
      <c r="G85" s="28" t="str">
        <f t="shared" si="4"/>
        <v>7.39/km</v>
      </c>
      <c r="H85" s="29">
        <f t="shared" si="3"/>
        <v>0.040543981481481486</v>
      </c>
      <c r="I85" s="29">
        <f>F85-INDEX($F$4:$F$703,MATCH(D85,$D$4:$D$703,0))</f>
        <v>0.009143518518518523</v>
      </c>
    </row>
    <row r="86" spans="1:9" ht="15" customHeight="1">
      <c r="A86" s="18">
        <v>83</v>
      </c>
      <c r="B86" s="56" t="s">
        <v>235</v>
      </c>
      <c r="C86" s="56" t="s">
        <v>24</v>
      </c>
      <c r="D86" s="57" t="s">
        <v>89</v>
      </c>
      <c r="E86" s="56" t="s">
        <v>320</v>
      </c>
      <c r="F86" s="61">
        <v>0.11171296296296296</v>
      </c>
      <c r="G86" s="28" t="str">
        <f t="shared" si="4"/>
        <v>7.40/km</v>
      </c>
      <c r="H86" s="29">
        <f t="shared" si="3"/>
        <v>0.040636574074074075</v>
      </c>
      <c r="I86" s="29">
        <f>F86-INDEX($F$4:$F$703,MATCH(D86,$D$4:$D$703,0))</f>
        <v>0.02828703703703704</v>
      </c>
    </row>
    <row r="87" spans="1:9" ht="15" customHeight="1">
      <c r="A87" s="18">
        <v>84</v>
      </c>
      <c r="B87" s="56" t="s">
        <v>236</v>
      </c>
      <c r="C87" s="56" t="s">
        <v>34</v>
      </c>
      <c r="D87" s="57" t="s">
        <v>81</v>
      </c>
      <c r="E87" s="56" t="s">
        <v>99</v>
      </c>
      <c r="F87" s="61">
        <v>0.11180555555555556</v>
      </c>
      <c r="G87" s="28" t="str">
        <f t="shared" si="4"/>
        <v>7.40/km</v>
      </c>
      <c r="H87" s="29">
        <f t="shared" si="3"/>
        <v>0.04072916666666668</v>
      </c>
      <c r="I87" s="29">
        <f>F87-INDEX($F$4:$F$703,MATCH(D87,$D$4:$D$703,0))</f>
        <v>0.03246527777777777</v>
      </c>
    </row>
    <row r="88" spans="1:9" ht="15" customHeight="1">
      <c r="A88" s="18">
        <v>85</v>
      </c>
      <c r="B88" s="56" t="s">
        <v>237</v>
      </c>
      <c r="C88" s="56" t="s">
        <v>18</v>
      </c>
      <c r="D88" s="57" t="s">
        <v>89</v>
      </c>
      <c r="E88" s="56" t="s">
        <v>321</v>
      </c>
      <c r="F88" s="61">
        <v>0.11185185185185186</v>
      </c>
      <c r="G88" s="28" t="str">
        <f t="shared" si="4"/>
        <v>7.40/km</v>
      </c>
      <c r="H88" s="29">
        <f t="shared" si="3"/>
        <v>0.04077546296296297</v>
      </c>
      <c r="I88" s="29">
        <f>F88-INDEX($F$4:$F$703,MATCH(D88,$D$4:$D$703,0))</f>
        <v>0.028425925925925938</v>
      </c>
    </row>
    <row r="89" spans="1:9" ht="15" customHeight="1">
      <c r="A89" s="18">
        <v>86</v>
      </c>
      <c r="B89" s="56" t="s">
        <v>238</v>
      </c>
      <c r="C89" s="56" t="s">
        <v>114</v>
      </c>
      <c r="D89" s="57" t="s">
        <v>88</v>
      </c>
      <c r="E89" s="56" t="s">
        <v>320</v>
      </c>
      <c r="F89" s="61">
        <v>0.11194444444444444</v>
      </c>
      <c r="G89" s="28" t="str">
        <f t="shared" si="4"/>
        <v>7.41/km</v>
      </c>
      <c r="H89" s="29">
        <f t="shared" si="3"/>
        <v>0.04086805555555556</v>
      </c>
      <c r="I89" s="29">
        <f>F89-INDEX($F$4:$F$703,MATCH(D89,$D$4:$D$703,0))</f>
        <v>0.021099537037037028</v>
      </c>
    </row>
    <row r="90" spans="1:9" ht="15" customHeight="1">
      <c r="A90" s="18">
        <v>87</v>
      </c>
      <c r="B90" s="56" t="s">
        <v>239</v>
      </c>
      <c r="C90" s="56" t="s">
        <v>18</v>
      </c>
      <c r="D90" s="57" t="s">
        <v>89</v>
      </c>
      <c r="E90" s="56" t="s">
        <v>106</v>
      </c>
      <c r="F90" s="61">
        <v>0.11195601851851851</v>
      </c>
      <c r="G90" s="28" t="str">
        <f t="shared" si="4"/>
        <v>7.41/km</v>
      </c>
      <c r="H90" s="29">
        <f t="shared" si="3"/>
        <v>0.04087962962962963</v>
      </c>
      <c r="I90" s="29">
        <f>F90-INDEX($F$4:$F$703,MATCH(D90,$D$4:$D$703,0))</f>
        <v>0.028530092592592593</v>
      </c>
    </row>
    <row r="91" spans="1:9" ht="15" customHeight="1">
      <c r="A91" s="18">
        <v>88</v>
      </c>
      <c r="B91" s="56" t="s">
        <v>46</v>
      </c>
      <c r="C91" s="56" t="s">
        <v>47</v>
      </c>
      <c r="D91" s="57" t="s">
        <v>88</v>
      </c>
      <c r="E91" s="56" t="s">
        <v>98</v>
      </c>
      <c r="F91" s="61">
        <v>0.11229166666666668</v>
      </c>
      <c r="G91" s="28" t="str">
        <f t="shared" si="4"/>
        <v>7.42/km</v>
      </c>
      <c r="H91" s="29">
        <f t="shared" si="3"/>
        <v>0.041215277777777795</v>
      </c>
      <c r="I91" s="29">
        <f>F91-INDEX($F$4:$F$703,MATCH(D91,$D$4:$D$703,0))</f>
        <v>0.021446759259259263</v>
      </c>
    </row>
    <row r="92" spans="1:9" ht="15" customHeight="1">
      <c r="A92" s="18">
        <v>89</v>
      </c>
      <c r="B92" s="56" t="s">
        <v>240</v>
      </c>
      <c r="C92" s="56" t="s">
        <v>12</v>
      </c>
      <c r="D92" s="57" t="s">
        <v>85</v>
      </c>
      <c r="E92" s="56" t="s">
        <v>99</v>
      </c>
      <c r="F92" s="61">
        <v>0.11244212962962963</v>
      </c>
      <c r="G92" s="28" t="str">
        <f t="shared" si="4"/>
        <v>7.43/km</v>
      </c>
      <c r="H92" s="29">
        <f t="shared" si="3"/>
        <v>0.041365740740740745</v>
      </c>
      <c r="I92" s="29">
        <f>F92-INDEX($F$4:$F$703,MATCH(D92,$D$4:$D$703,0))</f>
        <v>0.03729166666666667</v>
      </c>
    </row>
    <row r="93" spans="1:9" ht="15" customHeight="1">
      <c r="A93" s="18">
        <v>90</v>
      </c>
      <c r="B93" s="56" t="s">
        <v>241</v>
      </c>
      <c r="C93" s="56" t="s">
        <v>44</v>
      </c>
      <c r="D93" s="57" t="s">
        <v>81</v>
      </c>
      <c r="E93" s="56" t="s">
        <v>99</v>
      </c>
      <c r="F93" s="61">
        <v>0.11246527777777778</v>
      </c>
      <c r="G93" s="28" t="str">
        <f t="shared" si="4"/>
        <v>7.43/km</v>
      </c>
      <c r="H93" s="29">
        <f t="shared" si="3"/>
        <v>0.04138888888888889</v>
      </c>
      <c r="I93" s="29">
        <f>F93-INDEX($F$4:$F$703,MATCH(D93,$D$4:$D$703,0))</f>
        <v>0.03312499999999999</v>
      </c>
    </row>
    <row r="94" spans="1:9" ht="15" customHeight="1">
      <c r="A94" s="18">
        <v>91</v>
      </c>
      <c r="B94" s="56" t="s">
        <v>242</v>
      </c>
      <c r="C94" s="56" t="s">
        <v>243</v>
      </c>
      <c r="D94" s="57" t="s">
        <v>307</v>
      </c>
      <c r="E94" s="56" t="s">
        <v>97</v>
      </c>
      <c r="F94" s="61">
        <v>0.11290509259259258</v>
      </c>
      <c r="G94" s="28" t="str">
        <f t="shared" si="4"/>
        <v>7.45/km</v>
      </c>
      <c r="H94" s="29">
        <f t="shared" si="3"/>
        <v>0.0418287037037037</v>
      </c>
      <c r="I94" s="29">
        <f>F94-INDEX($F$4:$F$703,MATCH(D94,$D$4:$D$703,0))</f>
        <v>0.018680555555555547</v>
      </c>
    </row>
    <row r="95" spans="1:9" ht="15" customHeight="1">
      <c r="A95" s="18">
        <v>92</v>
      </c>
      <c r="B95" s="56" t="s">
        <v>140</v>
      </c>
      <c r="C95" s="56" t="s">
        <v>80</v>
      </c>
      <c r="D95" s="57" t="s">
        <v>89</v>
      </c>
      <c r="E95" s="56" t="s">
        <v>90</v>
      </c>
      <c r="F95" s="61">
        <v>0.11298611111111112</v>
      </c>
      <c r="G95" s="28" t="str">
        <f t="shared" si="4"/>
        <v>7.45/km</v>
      </c>
      <c r="H95" s="29">
        <f t="shared" si="3"/>
        <v>0.04190972222222224</v>
      </c>
      <c r="I95" s="29">
        <f>F95-INDEX($F$4:$F$703,MATCH(D95,$D$4:$D$703,0))</f>
        <v>0.029560185185185203</v>
      </c>
    </row>
    <row r="96" spans="1:9" ht="15" customHeight="1">
      <c r="A96" s="18">
        <v>93</v>
      </c>
      <c r="B96" s="56" t="s">
        <v>117</v>
      </c>
      <c r="C96" s="56" t="s">
        <v>118</v>
      </c>
      <c r="D96" s="57" t="s">
        <v>89</v>
      </c>
      <c r="E96" s="56" t="s">
        <v>97</v>
      </c>
      <c r="F96" s="61">
        <v>0.11300925925925925</v>
      </c>
      <c r="G96" s="28" t="str">
        <f t="shared" si="4"/>
        <v>7.45/km</v>
      </c>
      <c r="H96" s="29">
        <f t="shared" si="3"/>
        <v>0.04193287037037037</v>
      </c>
      <c r="I96" s="29">
        <f>F96-INDEX($F$4:$F$703,MATCH(D96,$D$4:$D$703,0))</f>
        <v>0.029583333333333336</v>
      </c>
    </row>
    <row r="97" spans="1:9" ht="15" customHeight="1">
      <c r="A97" s="18">
        <v>94</v>
      </c>
      <c r="B97" s="56" t="s">
        <v>56</v>
      </c>
      <c r="C97" s="56" t="s">
        <v>57</v>
      </c>
      <c r="D97" s="57" t="s">
        <v>88</v>
      </c>
      <c r="E97" s="56" t="s">
        <v>98</v>
      </c>
      <c r="F97" s="61">
        <v>0.11368055555555556</v>
      </c>
      <c r="G97" s="28" t="str">
        <f t="shared" si="4"/>
        <v>7.48/km</v>
      </c>
      <c r="H97" s="29">
        <f t="shared" si="3"/>
        <v>0.04260416666666668</v>
      </c>
      <c r="I97" s="29">
        <f>F97-INDEX($F$4:$F$703,MATCH(D97,$D$4:$D$703,0))</f>
        <v>0.022835648148148147</v>
      </c>
    </row>
    <row r="98" spans="1:9" ht="15" customHeight="1">
      <c r="A98" s="18">
        <v>95</v>
      </c>
      <c r="B98" s="56" t="s">
        <v>244</v>
      </c>
      <c r="C98" s="56" t="s">
        <v>245</v>
      </c>
      <c r="D98" s="57" t="s">
        <v>318</v>
      </c>
      <c r="E98" s="56" t="s">
        <v>106</v>
      </c>
      <c r="F98" s="61">
        <v>0.11381944444444443</v>
      </c>
      <c r="G98" s="28" t="str">
        <f t="shared" si="4"/>
        <v>7.48/km</v>
      </c>
      <c r="H98" s="29">
        <f t="shared" si="3"/>
        <v>0.04274305555555555</v>
      </c>
      <c r="I98" s="29">
        <f>F98-INDEX($F$4:$F$703,MATCH(D98,$D$4:$D$703,0))</f>
        <v>0.002905092592592584</v>
      </c>
    </row>
    <row r="99" spans="1:9" ht="15" customHeight="1">
      <c r="A99" s="18">
        <v>96</v>
      </c>
      <c r="B99" s="56" t="s">
        <v>58</v>
      </c>
      <c r="C99" s="56" t="s">
        <v>12</v>
      </c>
      <c r="D99" s="57" t="s">
        <v>88</v>
      </c>
      <c r="E99" s="56" t="s">
        <v>97</v>
      </c>
      <c r="F99" s="61">
        <v>0.11383101851851851</v>
      </c>
      <c r="G99" s="28" t="str">
        <f t="shared" si="4"/>
        <v>7.48/km</v>
      </c>
      <c r="H99" s="29">
        <f t="shared" si="3"/>
        <v>0.04275462962962963</v>
      </c>
      <c r="I99" s="29">
        <f>F99-INDEX($F$4:$F$703,MATCH(D99,$D$4:$D$703,0))</f>
        <v>0.022986111111111096</v>
      </c>
    </row>
    <row r="100" spans="1:9" ht="15" customHeight="1">
      <c r="A100" s="18">
        <v>97</v>
      </c>
      <c r="B100" s="56" t="s">
        <v>53</v>
      </c>
      <c r="C100" s="56" t="s">
        <v>144</v>
      </c>
      <c r="D100" s="57" t="s">
        <v>96</v>
      </c>
      <c r="E100" s="56" t="s">
        <v>106</v>
      </c>
      <c r="F100" s="61">
        <v>0.11450231481481482</v>
      </c>
      <c r="G100" s="28" t="str">
        <f t="shared" si="4"/>
        <v>7.51/km</v>
      </c>
      <c r="H100" s="29">
        <f t="shared" si="3"/>
        <v>0.04342592592592594</v>
      </c>
      <c r="I100" s="29">
        <f>F100-INDEX($F$4:$F$703,MATCH(D100,$D$4:$D$703,0))</f>
        <v>0.019837962962962974</v>
      </c>
    </row>
    <row r="101" spans="1:9" ht="15" customHeight="1">
      <c r="A101" s="22">
        <v>98</v>
      </c>
      <c r="B101" s="45" t="s">
        <v>246</v>
      </c>
      <c r="C101" s="45" t="s">
        <v>247</v>
      </c>
      <c r="D101" s="46" t="s">
        <v>81</v>
      </c>
      <c r="E101" s="45" t="s">
        <v>108</v>
      </c>
      <c r="F101" s="47">
        <v>0.11517361111111112</v>
      </c>
      <c r="G101" s="32" t="str">
        <f t="shared" si="4"/>
        <v>7.54/km</v>
      </c>
      <c r="H101" s="33">
        <f t="shared" si="3"/>
        <v>0.04409722222222223</v>
      </c>
      <c r="I101" s="33">
        <f>F101-INDEX($F$4:$F$703,MATCH(D101,$D$4:$D$703,0))</f>
        <v>0.03583333333333333</v>
      </c>
    </row>
    <row r="102" spans="1:9" ht="15" customHeight="1">
      <c r="A102" s="18">
        <v>99</v>
      </c>
      <c r="B102" s="56" t="s">
        <v>148</v>
      </c>
      <c r="C102" s="56" t="s">
        <v>149</v>
      </c>
      <c r="D102" s="57" t="s">
        <v>312</v>
      </c>
      <c r="E102" s="56" t="s">
        <v>87</v>
      </c>
      <c r="F102" s="61">
        <v>0.11548611111111111</v>
      </c>
      <c r="G102" s="28" t="str">
        <f t="shared" si="4"/>
        <v>7.55/km</v>
      </c>
      <c r="H102" s="29">
        <f t="shared" si="3"/>
        <v>0.044409722222222225</v>
      </c>
      <c r="I102" s="29">
        <f>F102-INDEX($F$4:$F$703,MATCH(D102,$D$4:$D$703,0))</f>
        <v>0.012696759259259255</v>
      </c>
    </row>
    <row r="103" spans="1:9" ht="15" customHeight="1">
      <c r="A103" s="18">
        <v>100</v>
      </c>
      <c r="B103" s="56" t="s">
        <v>53</v>
      </c>
      <c r="C103" s="56" t="s">
        <v>40</v>
      </c>
      <c r="D103" s="57" t="s">
        <v>88</v>
      </c>
      <c r="E103" s="56" t="s">
        <v>100</v>
      </c>
      <c r="F103" s="61">
        <v>0.11806712962962962</v>
      </c>
      <c r="G103" s="28" t="str">
        <f t="shared" si="4"/>
        <v>8.06/km</v>
      </c>
      <c r="H103" s="29">
        <f t="shared" si="3"/>
        <v>0.046990740740740736</v>
      </c>
      <c r="I103" s="29">
        <f>F103-INDEX($F$4:$F$703,MATCH(D103,$D$4:$D$703,0))</f>
        <v>0.027222222222222203</v>
      </c>
    </row>
    <row r="104" spans="1:9" ht="15" customHeight="1">
      <c r="A104" s="18">
        <v>101</v>
      </c>
      <c r="B104" s="56" t="s">
        <v>66</v>
      </c>
      <c r="C104" s="56" t="s">
        <v>67</v>
      </c>
      <c r="D104" s="57" t="s">
        <v>83</v>
      </c>
      <c r="E104" s="56" t="s">
        <v>87</v>
      </c>
      <c r="F104" s="61">
        <v>0.11855324074074074</v>
      </c>
      <c r="G104" s="28" t="str">
        <f t="shared" si="4"/>
        <v>8.08/km</v>
      </c>
      <c r="H104" s="29">
        <f t="shared" si="3"/>
        <v>0.04747685185185185</v>
      </c>
      <c r="I104" s="29">
        <f>F104-INDEX($F$4:$F$703,MATCH(D104,$D$4:$D$703,0))</f>
        <v>0.04092592592592592</v>
      </c>
    </row>
    <row r="105" spans="1:9" ht="15" customHeight="1">
      <c r="A105" s="18">
        <v>102</v>
      </c>
      <c r="B105" s="56" t="s">
        <v>248</v>
      </c>
      <c r="C105" s="56" t="s">
        <v>37</v>
      </c>
      <c r="D105" s="57" t="s">
        <v>96</v>
      </c>
      <c r="E105" s="56" t="s">
        <v>308</v>
      </c>
      <c r="F105" s="61">
        <v>0.11902777777777777</v>
      </c>
      <c r="G105" s="28" t="str">
        <f t="shared" si="4"/>
        <v>8.10/km</v>
      </c>
      <c r="H105" s="29">
        <f t="shared" si="3"/>
        <v>0.04795138888888889</v>
      </c>
      <c r="I105" s="29">
        <f>F105-INDEX($F$4:$F$703,MATCH(D105,$D$4:$D$703,0))</f>
        <v>0.024363425925925927</v>
      </c>
    </row>
    <row r="106" spans="1:9" ht="15" customHeight="1">
      <c r="A106" s="18">
        <v>103</v>
      </c>
      <c r="B106" s="56" t="s">
        <v>151</v>
      </c>
      <c r="C106" s="56" t="s">
        <v>152</v>
      </c>
      <c r="D106" s="57" t="s">
        <v>89</v>
      </c>
      <c r="E106" s="56" t="s">
        <v>87</v>
      </c>
      <c r="F106" s="61">
        <v>0.1194675925925926</v>
      </c>
      <c r="G106" s="28" t="str">
        <f t="shared" si="4"/>
        <v>8.12/km</v>
      </c>
      <c r="H106" s="29">
        <f t="shared" si="3"/>
        <v>0.048391203703703714</v>
      </c>
      <c r="I106" s="29">
        <f>F106-INDEX($F$4:$F$703,MATCH(D106,$D$4:$D$703,0))</f>
        <v>0.03604166666666668</v>
      </c>
    </row>
    <row r="107" spans="1:9" ht="15" customHeight="1">
      <c r="A107" s="18">
        <v>104</v>
      </c>
      <c r="B107" s="56" t="s">
        <v>249</v>
      </c>
      <c r="C107" s="56" t="s">
        <v>15</v>
      </c>
      <c r="D107" s="57" t="s">
        <v>85</v>
      </c>
      <c r="E107" s="56" t="s">
        <v>322</v>
      </c>
      <c r="F107" s="61">
        <v>0.11973379629629628</v>
      </c>
      <c r="G107" s="28" t="str">
        <f t="shared" si="4"/>
        <v>8.13/km</v>
      </c>
      <c r="H107" s="29">
        <f t="shared" si="3"/>
        <v>0.0486574074074074</v>
      </c>
      <c r="I107" s="29">
        <f>F107-INDEX($F$4:$F$703,MATCH(D107,$D$4:$D$703,0))</f>
        <v>0.04458333333333332</v>
      </c>
    </row>
    <row r="108" spans="1:9" ht="15" customHeight="1">
      <c r="A108" s="18">
        <v>105</v>
      </c>
      <c r="B108" s="56" t="s">
        <v>250</v>
      </c>
      <c r="C108" s="56" t="s">
        <v>251</v>
      </c>
      <c r="D108" s="57" t="s">
        <v>323</v>
      </c>
      <c r="E108" s="56" t="s">
        <v>87</v>
      </c>
      <c r="F108" s="61">
        <v>0.12012731481481481</v>
      </c>
      <c r="G108" s="28" t="str">
        <f t="shared" si="4"/>
        <v>8.14/km</v>
      </c>
      <c r="H108" s="29">
        <f t="shared" si="3"/>
        <v>0.04905092592592593</v>
      </c>
      <c r="I108" s="29">
        <f>F108-INDEX($F$4:$F$703,MATCH(D108,$D$4:$D$703,0))</f>
        <v>0</v>
      </c>
    </row>
    <row r="109" spans="1:9" ht="15" customHeight="1">
      <c r="A109" s="18">
        <v>106</v>
      </c>
      <c r="B109" s="56" t="s">
        <v>157</v>
      </c>
      <c r="C109" s="56" t="s">
        <v>158</v>
      </c>
      <c r="D109" s="57" t="s">
        <v>323</v>
      </c>
      <c r="E109" s="56" t="s">
        <v>87</v>
      </c>
      <c r="F109" s="61">
        <v>0.12040509259259259</v>
      </c>
      <c r="G109" s="28" t="str">
        <f t="shared" si="4"/>
        <v>8.15/km</v>
      </c>
      <c r="H109" s="29">
        <f t="shared" si="3"/>
        <v>0.04932870370370371</v>
      </c>
      <c r="I109" s="29">
        <f>F109-INDEX($F$4:$F$703,MATCH(D109,$D$4:$D$703,0))</f>
        <v>0.00027777777777777957</v>
      </c>
    </row>
    <row r="110" spans="1:9" ht="15" customHeight="1">
      <c r="A110" s="18">
        <v>107</v>
      </c>
      <c r="B110" s="56" t="s">
        <v>252</v>
      </c>
      <c r="C110" s="56" t="s">
        <v>40</v>
      </c>
      <c r="D110" s="57" t="s">
        <v>85</v>
      </c>
      <c r="E110" s="56" t="s">
        <v>324</v>
      </c>
      <c r="F110" s="61">
        <v>0.12065972222222222</v>
      </c>
      <c r="G110" s="28" t="str">
        <f t="shared" si="4"/>
        <v>8.16/km</v>
      </c>
      <c r="H110" s="29">
        <f t="shared" si="3"/>
        <v>0.04958333333333334</v>
      </c>
      <c r="I110" s="29">
        <f>F110-INDEX($F$4:$F$703,MATCH(D110,$D$4:$D$703,0))</f>
        <v>0.04550925925925926</v>
      </c>
    </row>
    <row r="111" spans="1:9" ht="15" customHeight="1">
      <c r="A111" s="18">
        <v>108</v>
      </c>
      <c r="B111" s="56" t="s">
        <v>253</v>
      </c>
      <c r="C111" s="56" t="s">
        <v>254</v>
      </c>
      <c r="D111" s="57" t="s">
        <v>88</v>
      </c>
      <c r="E111" s="56" t="s">
        <v>317</v>
      </c>
      <c r="F111" s="61">
        <v>0.12150462962962964</v>
      </c>
      <c r="G111" s="28" t="str">
        <f t="shared" si="4"/>
        <v>8.20/km</v>
      </c>
      <c r="H111" s="29">
        <f t="shared" si="3"/>
        <v>0.05042824074074076</v>
      </c>
      <c r="I111" s="29">
        <f>F111-INDEX($F$4:$F$703,MATCH(D111,$D$4:$D$703,0))</f>
        <v>0.030659722222222227</v>
      </c>
    </row>
    <row r="112" spans="1:9" ht="15" customHeight="1">
      <c r="A112" s="18">
        <v>109</v>
      </c>
      <c r="B112" s="56" t="s">
        <v>255</v>
      </c>
      <c r="C112" s="56" t="s">
        <v>44</v>
      </c>
      <c r="D112" s="57" t="s">
        <v>89</v>
      </c>
      <c r="E112" s="56" t="s">
        <v>101</v>
      </c>
      <c r="F112" s="61">
        <v>0.1215625</v>
      </c>
      <c r="G112" s="28" t="str">
        <f t="shared" si="4"/>
        <v>8.20/km</v>
      </c>
      <c r="H112" s="29">
        <f t="shared" si="3"/>
        <v>0.05048611111111112</v>
      </c>
      <c r="I112" s="29">
        <f>F112-INDEX($F$4:$F$703,MATCH(D112,$D$4:$D$703,0))</f>
        <v>0.03813657407407409</v>
      </c>
    </row>
    <row r="113" spans="1:9" ht="15" customHeight="1">
      <c r="A113" s="18">
        <v>110</v>
      </c>
      <c r="B113" s="56" t="s">
        <v>256</v>
      </c>
      <c r="C113" s="56" t="s">
        <v>28</v>
      </c>
      <c r="D113" s="57" t="s">
        <v>88</v>
      </c>
      <c r="E113" s="56" t="s">
        <v>165</v>
      </c>
      <c r="F113" s="61">
        <v>0.12184027777777778</v>
      </c>
      <c r="G113" s="28" t="str">
        <f t="shared" si="4"/>
        <v>8.21/km</v>
      </c>
      <c r="H113" s="29">
        <f t="shared" si="3"/>
        <v>0.0507638888888889</v>
      </c>
      <c r="I113" s="29">
        <f>F113-INDEX($F$4:$F$703,MATCH(D113,$D$4:$D$703,0))</f>
        <v>0.030995370370370368</v>
      </c>
    </row>
    <row r="114" spans="1:9" ht="15" customHeight="1">
      <c r="A114" s="18">
        <v>111</v>
      </c>
      <c r="B114" s="56" t="s">
        <v>257</v>
      </c>
      <c r="C114" s="56" t="s">
        <v>54</v>
      </c>
      <c r="D114" s="57" t="s">
        <v>89</v>
      </c>
      <c r="E114" s="56" t="s">
        <v>99</v>
      </c>
      <c r="F114" s="61">
        <v>0.12204861111111111</v>
      </c>
      <c r="G114" s="28" t="str">
        <f t="shared" si="4"/>
        <v>8.22/km</v>
      </c>
      <c r="H114" s="29">
        <f t="shared" si="3"/>
        <v>0.050972222222222224</v>
      </c>
      <c r="I114" s="29">
        <f>F114-INDEX($F$4:$F$703,MATCH(D114,$D$4:$D$703,0))</f>
        <v>0.03862268518518519</v>
      </c>
    </row>
    <row r="115" spans="1:9" ht="15" customHeight="1">
      <c r="A115" s="18">
        <v>112</v>
      </c>
      <c r="B115" s="56" t="s">
        <v>65</v>
      </c>
      <c r="C115" s="56" t="s">
        <v>12</v>
      </c>
      <c r="D115" s="57" t="s">
        <v>89</v>
      </c>
      <c r="E115" s="56" t="s">
        <v>102</v>
      </c>
      <c r="F115" s="61">
        <v>0.12207175925925927</v>
      </c>
      <c r="G115" s="28" t="str">
        <f t="shared" si="4"/>
        <v>8.22/km</v>
      </c>
      <c r="H115" s="29">
        <f t="shared" si="3"/>
        <v>0.050995370370370385</v>
      </c>
      <c r="I115" s="29">
        <f>F115-INDEX($F$4:$F$703,MATCH(D115,$D$4:$D$703,0))</f>
        <v>0.03864583333333335</v>
      </c>
    </row>
    <row r="116" spans="1:9" ht="15" customHeight="1">
      <c r="A116" s="18">
        <v>113</v>
      </c>
      <c r="B116" s="56" t="s">
        <v>258</v>
      </c>
      <c r="C116" s="56" t="s">
        <v>55</v>
      </c>
      <c r="D116" s="57" t="s">
        <v>89</v>
      </c>
      <c r="E116" s="56" t="s">
        <v>317</v>
      </c>
      <c r="F116" s="61">
        <v>0.12224537037037037</v>
      </c>
      <c r="G116" s="28" t="str">
        <f t="shared" si="4"/>
        <v>8.23/km</v>
      </c>
      <c r="H116" s="29">
        <f t="shared" si="3"/>
        <v>0.05116898148148148</v>
      </c>
      <c r="I116" s="29">
        <f>F116-INDEX($F$4:$F$703,MATCH(D116,$D$4:$D$703,0))</f>
        <v>0.03881944444444445</v>
      </c>
    </row>
    <row r="117" spans="1:9" ht="15" customHeight="1">
      <c r="A117" s="18">
        <v>114</v>
      </c>
      <c r="B117" s="56" t="s">
        <v>259</v>
      </c>
      <c r="C117" s="56" t="s">
        <v>69</v>
      </c>
      <c r="D117" s="57" t="s">
        <v>96</v>
      </c>
      <c r="E117" s="56" t="s">
        <v>317</v>
      </c>
      <c r="F117" s="61">
        <v>0.12225694444444445</v>
      </c>
      <c r="G117" s="28" t="str">
        <f t="shared" si="4"/>
        <v>8.23/km</v>
      </c>
      <c r="H117" s="29">
        <f t="shared" si="3"/>
        <v>0.05118055555555556</v>
      </c>
      <c r="I117" s="29">
        <f>F117-INDEX($F$4:$F$703,MATCH(D117,$D$4:$D$703,0))</f>
        <v>0.0275925925925926</v>
      </c>
    </row>
    <row r="118" spans="1:9" ht="15" customHeight="1">
      <c r="A118" s="18">
        <v>115</v>
      </c>
      <c r="B118" s="56" t="s">
        <v>260</v>
      </c>
      <c r="C118" s="56" t="s">
        <v>60</v>
      </c>
      <c r="D118" s="57" t="s">
        <v>312</v>
      </c>
      <c r="E118" s="56" t="s">
        <v>325</v>
      </c>
      <c r="F118" s="61">
        <v>0.12237268518518518</v>
      </c>
      <c r="G118" s="28" t="str">
        <f t="shared" si="4"/>
        <v>8.23/km</v>
      </c>
      <c r="H118" s="29">
        <f t="shared" si="3"/>
        <v>0.0512962962962963</v>
      </c>
      <c r="I118" s="29">
        <f>F118-INDEX($F$4:$F$703,MATCH(D118,$D$4:$D$703,0))</f>
        <v>0.019583333333333328</v>
      </c>
    </row>
    <row r="119" spans="1:9" ht="15" customHeight="1">
      <c r="A119" s="18">
        <v>116</v>
      </c>
      <c r="B119" s="56" t="s">
        <v>154</v>
      </c>
      <c r="C119" s="56" t="s">
        <v>40</v>
      </c>
      <c r="D119" s="57" t="s">
        <v>85</v>
      </c>
      <c r="E119" s="56" t="s">
        <v>90</v>
      </c>
      <c r="F119" s="61">
        <v>0.12240740740740741</v>
      </c>
      <c r="G119" s="28" t="str">
        <f t="shared" si="4"/>
        <v>8.24/km</v>
      </c>
      <c r="H119" s="29">
        <f t="shared" si="3"/>
        <v>0.051331018518518526</v>
      </c>
      <c r="I119" s="29">
        <f>F119-INDEX($F$4:$F$703,MATCH(D119,$D$4:$D$703,0))</f>
        <v>0.04725694444444445</v>
      </c>
    </row>
    <row r="120" spans="1:9" ht="15" customHeight="1">
      <c r="A120" s="18">
        <v>117</v>
      </c>
      <c r="B120" s="56" t="s">
        <v>261</v>
      </c>
      <c r="C120" s="56" t="s">
        <v>262</v>
      </c>
      <c r="D120" s="57" t="s">
        <v>81</v>
      </c>
      <c r="E120" s="56" t="s">
        <v>97</v>
      </c>
      <c r="F120" s="61">
        <v>0.12342592592592593</v>
      </c>
      <c r="G120" s="28" t="str">
        <f t="shared" si="4"/>
        <v>8.28/km</v>
      </c>
      <c r="H120" s="29">
        <f t="shared" si="3"/>
        <v>0.05234953703703704</v>
      </c>
      <c r="I120" s="29">
        <f>F120-INDEX($F$4:$F$703,MATCH(D120,$D$4:$D$703,0))</f>
        <v>0.04408564814814814</v>
      </c>
    </row>
    <row r="121" spans="1:9" ht="15" customHeight="1">
      <c r="A121" s="18">
        <v>118</v>
      </c>
      <c r="B121" s="56" t="s">
        <v>263</v>
      </c>
      <c r="C121" s="56" t="s">
        <v>120</v>
      </c>
      <c r="D121" s="57" t="s">
        <v>168</v>
      </c>
      <c r="E121" s="56" t="s">
        <v>320</v>
      </c>
      <c r="F121" s="61">
        <v>0.1241087962962963</v>
      </c>
      <c r="G121" s="28" t="str">
        <f t="shared" si="4"/>
        <v>8.31/km</v>
      </c>
      <c r="H121" s="29">
        <f t="shared" si="3"/>
        <v>0.05303240740740742</v>
      </c>
      <c r="I121" s="29">
        <f>F121-INDEX($F$4:$F$703,MATCH(D121,$D$4:$D$703,0))</f>
        <v>0</v>
      </c>
    </row>
    <row r="122" spans="1:9" ht="15" customHeight="1">
      <c r="A122" s="18">
        <v>119</v>
      </c>
      <c r="B122" s="56" t="s">
        <v>264</v>
      </c>
      <c r="C122" s="56" t="s">
        <v>265</v>
      </c>
      <c r="D122" s="57" t="s">
        <v>88</v>
      </c>
      <c r="E122" s="56" t="s">
        <v>326</v>
      </c>
      <c r="F122" s="61">
        <v>0.12443287037037037</v>
      </c>
      <c r="G122" s="28" t="str">
        <f t="shared" si="4"/>
        <v>8.32/km</v>
      </c>
      <c r="H122" s="29">
        <f t="shared" si="3"/>
        <v>0.05335648148148149</v>
      </c>
      <c r="I122" s="29">
        <f>F122-INDEX($F$4:$F$703,MATCH(D122,$D$4:$D$703,0))</f>
        <v>0.03358796296296296</v>
      </c>
    </row>
    <row r="123" spans="1:9" ht="15" customHeight="1">
      <c r="A123" s="18">
        <v>120</v>
      </c>
      <c r="B123" s="56" t="s">
        <v>266</v>
      </c>
      <c r="C123" s="56" t="s">
        <v>115</v>
      </c>
      <c r="D123" s="57" t="s">
        <v>81</v>
      </c>
      <c r="E123" s="56" t="s">
        <v>102</v>
      </c>
      <c r="F123" s="61">
        <v>0.12532407407407406</v>
      </c>
      <c r="G123" s="28" t="str">
        <f t="shared" si="4"/>
        <v>8.36/km</v>
      </c>
      <c r="H123" s="29">
        <f t="shared" si="3"/>
        <v>0.05424768518518518</v>
      </c>
      <c r="I123" s="29">
        <f>F123-INDEX($F$4:$F$703,MATCH(D123,$D$4:$D$703,0))</f>
        <v>0.04598379629629627</v>
      </c>
    </row>
    <row r="124" spans="1:9" ht="15" customHeight="1">
      <c r="A124" s="18">
        <v>121</v>
      </c>
      <c r="B124" s="56" t="s">
        <v>267</v>
      </c>
      <c r="C124" s="56" t="s">
        <v>268</v>
      </c>
      <c r="D124" s="57" t="s">
        <v>96</v>
      </c>
      <c r="E124" s="56" t="s">
        <v>97</v>
      </c>
      <c r="F124" s="61">
        <v>0.12655092592592593</v>
      </c>
      <c r="G124" s="28" t="str">
        <f t="shared" si="4"/>
        <v>8.41/km</v>
      </c>
      <c r="H124" s="29">
        <f t="shared" si="3"/>
        <v>0.055474537037037044</v>
      </c>
      <c r="I124" s="29">
        <f>F124-INDEX($F$4:$F$703,MATCH(D124,$D$4:$D$703,0))</f>
        <v>0.03188657407407408</v>
      </c>
    </row>
    <row r="125" spans="1:9" ht="15" customHeight="1">
      <c r="A125" s="18">
        <v>122</v>
      </c>
      <c r="B125" s="56" t="s">
        <v>61</v>
      </c>
      <c r="C125" s="56" t="s">
        <v>59</v>
      </c>
      <c r="D125" s="57" t="s">
        <v>323</v>
      </c>
      <c r="E125" s="56" t="s">
        <v>90</v>
      </c>
      <c r="F125" s="61">
        <v>0.1270601851851852</v>
      </c>
      <c r="G125" s="28" t="str">
        <f t="shared" si="4"/>
        <v>8.43/km</v>
      </c>
      <c r="H125" s="29">
        <f t="shared" si="3"/>
        <v>0.05598379629629631</v>
      </c>
      <c r="I125" s="29">
        <f>F125-INDEX($F$4:$F$703,MATCH(D125,$D$4:$D$703,0))</f>
        <v>0.006932870370370381</v>
      </c>
    </row>
    <row r="126" spans="1:9" ht="15" customHeight="1">
      <c r="A126" s="18">
        <v>123</v>
      </c>
      <c r="B126" s="56" t="s">
        <v>155</v>
      </c>
      <c r="C126" s="56" t="s">
        <v>156</v>
      </c>
      <c r="D126" s="57" t="s">
        <v>88</v>
      </c>
      <c r="E126" s="56" t="s">
        <v>90</v>
      </c>
      <c r="F126" s="61">
        <v>0.12708333333333333</v>
      </c>
      <c r="G126" s="28" t="str">
        <f t="shared" si="4"/>
        <v>8.43/km</v>
      </c>
      <c r="H126" s="29">
        <f t="shared" si="3"/>
        <v>0.05600694444444444</v>
      </c>
      <c r="I126" s="29">
        <f>F126-INDEX($F$4:$F$703,MATCH(D126,$D$4:$D$703,0))</f>
        <v>0.03623842592592591</v>
      </c>
    </row>
    <row r="127" spans="1:9" ht="15" customHeight="1">
      <c r="A127" s="18">
        <v>124</v>
      </c>
      <c r="B127" s="56" t="s">
        <v>269</v>
      </c>
      <c r="C127" s="56" t="s">
        <v>109</v>
      </c>
      <c r="D127" s="57" t="s">
        <v>168</v>
      </c>
      <c r="E127" s="56" t="s">
        <v>106</v>
      </c>
      <c r="F127" s="61">
        <v>0.1272337962962963</v>
      </c>
      <c r="G127" s="28" t="str">
        <f t="shared" si="4"/>
        <v>8.43/km</v>
      </c>
      <c r="H127" s="29">
        <f t="shared" si="3"/>
        <v>0.05615740740740742</v>
      </c>
      <c r="I127" s="29">
        <f>F127-INDEX($F$4:$F$703,MATCH(D127,$D$4:$D$703,0))</f>
        <v>0.0031250000000000028</v>
      </c>
    </row>
    <row r="128" spans="1:9" ht="15" customHeight="1">
      <c r="A128" s="22">
        <v>125</v>
      </c>
      <c r="B128" s="45" t="s">
        <v>270</v>
      </c>
      <c r="C128" s="45" t="s">
        <v>271</v>
      </c>
      <c r="D128" s="46" t="s">
        <v>83</v>
      </c>
      <c r="E128" s="45" t="s">
        <v>108</v>
      </c>
      <c r="F128" s="47">
        <v>0.12765046296296298</v>
      </c>
      <c r="G128" s="32" t="str">
        <f t="shared" si="4"/>
        <v>8.45/km</v>
      </c>
      <c r="H128" s="33">
        <f t="shared" si="3"/>
        <v>0.056574074074074096</v>
      </c>
      <c r="I128" s="33">
        <f>F128-INDEX($F$4:$F$703,MATCH(D128,$D$4:$D$703,0))</f>
        <v>0.050023148148148164</v>
      </c>
    </row>
    <row r="129" spans="1:9" ht="15" customHeight="1">
      <c r="A129" s="22">
        <v>126</v>
      </c>
      <c r="B129" s="45" t="s">
        <v>62</v>
      </c>
      <c r="C129" s="45" t="s">
        <v>63</v>
      </c>
      <c r="D129" s="46" t="s">
        <v>309</v>
      </c>
      <c r="E129" s="45" t="s">
        <v>108</v>
      </c>
      <c r="F129" s="47">
        <v>0.12766203703703705</v>
      </c>
      <c r="G129" s="32" t="str">
        <f t="shared" si="4"/>
        <v>8.45/km</v>
      </c>
      <c r="H129" s="33">
        <f t="shared" si="3"/>
        <v>0.05658564814814816</v>
      </c>
      <c r="I129" s="33">
        <f>F129-INDEX($F$4:$F$703,MATCH(D129,$D$4:$D$703,0))</f>
        <v>0.02850694444444446</v>
      </c>
    </row>
    <row r="130" spans="1:9" ht="15" customHeight="1">
      <c r="A130" s="18">
        <v>127</v>
      </c>
      <c r="B130" s="56" t="s">
        <v>123</v>
      </c>
      <c r="C130" s="56" t="s">
        <v>124</v>
      </c>
      <c r="D130" s="57" t="s">
        <v>96</v>
      </c>
      <c r="E130" s="56" t="s">
        <v>97</v>
      </c>
      <c r="F130" s="61">
        <v>0.12858796296296296</v>
      </c>
      <c r="G130" s="28" t="str">
        <f t="shared" si="4"/>
        <v>8.49/km</v>
      </c>
      <c r="H130" s="29">
        <f t="shared" si="3"/>
        <v>0.057511574074074076</v>
      </c>
      <c r="I130" s="29">
        <f>F130-INDEX($F$4:$F$703,MATCH(D130,$D$4:$D$703,0))</f>
        <v>0.03392361111111111</v>
      </c>
    </row>
    <row r="131" spans="1:9" ht="15" customHeight="1">
      <c r="A131" s="18">
        <v>128</v>
      </c>
      <c r="B131" s="56" t="s">
        <v>272</v>
      </c>
      <c r="C131" s="56" t="s">
        <v>160</v>
      </c>
      <c r="D131" s="57" t="s">
        <v>88</v>
      </c>
      <c r="E131" s="56" t="s">
        <v>327</v>
      </c>
      <c r="F131" s="61">
        <v>0.1292824074074074</v>
      </c>
      <c r="G131" s="28" t="str">
        <f t="shared" si="4"/>
        <v>8.52/km</v>
      </c>
      <c r="H131" s="29">
        <f t="shared" si="3"/>
        <v>0.05820601851851852</v>
      </c>
      <c r="I131" s="29">
        <f>F131-INDEX($F$4:$F$703,MATCH(D131,$D$4:$D$703,0))</f>
        <v>0.038437499999999986</v>
      </c>
    </row>
    <row r="132" spans="1:9" ht="15" customHeight="1">
      <c r="A132" s="22">
        <v>129</v>
      </c>
      <c r="B132" s="45" t="s">
        <v>273</v>
      </c>
      <c r="C132" s="45" t="s">
        <v>274</v>
      </c>
      <c r="D132" s="46" t="s">
        <v>103</v>
      </c>
      <c r="E132" s="45" t="s">
        <v>108</v>
      </c>
      <c r="F132" s="47">
        <v>0.13118055555555555</v>
      </c>
      <c r="G132" s="32" t="str">
        <f t="shared" si="4"/>
        <v>8.60/km</v>
      </c>
      <c r="H132" s="33">
        <f aca="true" t="shared" si="5" ref="H132:H163">F132-$F$4</f>
        <v>0.06010416666666667</v>
      </c>
      <c r="I132" s="33">
        <f>F132-INDEX($F$4:$F$703,MATCH(D132,$D$4:$D$703,0))</f>
        <v>0</v>
      </c>
    </row>
    <row r="133" spans="1:9" ht="15" customHeight="1">
      <c r="A133" s="18">
        <v>130</v>
      </c>
      <c r="B133" s="56" t="s">
        <v>79</v>
      </c>
      <c r="C133" s="56" t="s">
        <v>80</v>
      </c>
      <c r="D133" s="57" t="s">
        <v>85</v>
      </c>
      <c r="E133" s="56" t="s">
        <v>106</v>
      </c>
      <c r="F133" s="61">
        <v>0.1312962962962963</v>
      </c>
      <c r="G133" s="28" t="str">
        <f aca="true" t="shared" si="6" ref="G133:G163">TEXT(INT((HOUR(F133)*3600+MINUTE(F133)*60+SECOND(F133))/$I$2/60),"0")&amp;"."&amp;TEXT(MOD((HOUR(F133)*3600+MINUTE(F133)*60+SECOND(F133))/$I$2,60),"00")&amp;"/km"</f>
        <v>9.00/km</v>
      </c>
      <c r="H133" s="29">
        <f t="shared" si="5"/>
        <v>0.060219907407407416</v>
      </c>
      <c r="I133" s="29">
        <f>F133-INDEX($F$4:$F$703,MATCH(D133,$D$4:$D$703,0))</f>
        <v>0.05614583333333334</v>
      </c>
    </row>
    <row r="134" spans="1:9" ht="15" customHeight="1">
      <c r="A134" s="18">
        <v>131</v>
      </c>
      <c r="B134" s="56" t="s">
        <v>275</v>
      </c>
      <c r="C134" s="56" t="s">
        <v>276</v>
      </c>
      <c r="D134" s="57" t="s">
        <v>309</v>
      </c>
      <c r="E134" s="56" t="s">
        <v>328</v>
      </c>
      <c r="F134" s="61">
        <v>0.13153935185185187</v>
      </c>
      <c r="G134" s="28" t="str">
        <f t="shared" si="6"/>
        <v>9.01/km</v>
      </c>
      <c r="H134" s="29">
        <f t="shared" si="5"/>
        <v>0.06046296296296298</v>
      </c>
      <c r="I134" s="29">
        <f>F134-INDEX($F$4:$F$703,MATCH(D134,$D$4:$D$703,0))</f>
        <v>0.03238425925925928</v>
      </c>
    </row>
    <row r="135" spans="1:9" ht="15" customHeight="1">
      <c r="A135" s="18">
        <v>132</v>
      </c>
      <c r="B135" s="56" t="s">
        <v>77</v>
      </c>
      <c r="C135" s="56" t="s">
        <v>78</v>
      </c>
      <c r="D135" s="57" t="s">
        <v>318</v>
      </c>
      <c r="E135" s="56" t="s">
        <v>106</v>
      </c>
      <c r="F135" s="61">
        <v>0.13155092592592593</v>
      </c>
      <c r="G135" s="28" t="str">
        <f t="shared" si="6"/>
        <v>9.01/km</v>
      </c>
      <c r="H135" s="29">
        <f t="shared" si="5"/>
        <v>0.06047453703703705</v>
      </c>
      <c r="I135" s="29">
        <f>F135-INDEX($F$4:$F$703,MATCH(D135,$D$4:$D$703,0))</f>
        <v>0.020636574074074085</v>
      </c>
    </row>
    <row r="136" spans="1:9" ht="15" customHeight="1">
      <c r="A136" s="18">
        <v>133</v>
      </c>
      <c r="B136" s="56" t="s">
        <v>277</v>
      </c>
      <c r="C136" s="56" t="s">
        <v>49</v>
      </c>
      <c r="D136" s="57" t="s">
        <v>96</v>
      </c>
      <c r="E136" s="56" t="s">
        <v>106</v>
      </c>
      <c r="F136" s="61">
        <v>0.13157407407407407</v>
      </c>
      <c r="G136" s="28" t="str">
        <f t="shared" si="6"/>
        <v>9.01/km</v>
      </c>
      <c r="H136" s="29">
        <f t="shared" si="5"/>
        <v>0.06049768518518518</v>
      </c>
      <c r="I136" s="29">
        <f>F136-INDEX($F$4:$F$703,MATCH(D136,$D$4:$D$703,0))</f>
        <v>0.03690972222222222</v>
      </c>
    </row>
    <row r="137" spans="1:9" ht="15" customHeight="1">
      <c r="A137" s="18">
        <v>134</v>
      </c>
      <c r="B137" s="56" t="s">
        <v>278</v>
      </c>
      <c r="C137" s="56" t="s">
        <v>45</v>
      </c>
      <c r="D137" s="57" t="s">
        <v>89</v>
      </c>
      <c r="E137" s="56" t="s">
        <v>87</v>
      </c>
      <c r="F137" s="61">
        <v>0.1316087962962963</v>
      </c>
      <c r="G137" s="28" t="str">
        <f t="shared" si="6"/>
        <v>9.01/km</v>
      </c>
      <c r="H137" s="29">
        <f t="shared" si="5"/>
        <v>0.06053240740740741</v>
      </c>
      <c r="I137" s="29">
        <f>F137-INDEX($F$4:$F$703,MATCH(D137,$D$4:$D$703,0))</f>
        <v>0.048182870370370376</v>
      </c>
    </row>
    <row r="138" spans="1:9" ht="15" customHeight="1">
      <c r="A138" s="18">
        <v>135</v>
      </c>
      <c r="B138" s="56" t="s">
        <v>279</v>
      </c>
      <c r="C138" s="56" t="s">
        <v>280</v>
      </c>
      <c r="D138" s="57" t="s">
        <v>323</v>
      </c>
      <c r="E138" s="56" t="s">
        <v>106</v>
      </c>
      <c r="F138" s="61">
        <v>0.13203703703703704</v>
      </c>
      <c r="G138" s="28" t="str">
        <f t="shared" si="6"/>
        <v>9.03/km</v>
      </c>
      <c r="H138" s="29">
        <f t="shared" si="5"/>
        <v>0.06096064814814815</v>
      </c>
      <c r="I138" s="29">
        <f>F138-INDEX($F$4:$F$703,MATCH(D138,$D$4:$D$703,0))</f>
        <v>0.011909722222222224</v>
      </c>
    </row>
    <row r="139" spans="1:9" ht="15" customHeight="1">
      <c r="A139" s="18">
        <v>136</v>
      </c>
      <c r="B139" s="56" t="s">
        <v>281</v>
      </c>
      <c r="C139" s="56" t="s">
        <v>160</v>
      </c>
      <c r="D139" s="57" t="s">
        <v>85</v>
      </c>
      <c r="E139" s="56" t="s">
        <v>329</v>
      </c>
      <c r="F139" s="61">
        <v>0.1330902777777778</v>
      </c>
      <c r="G139" s="28" t="str">
        <f t="shared" si="6"/>
        <v>9.08/km</v>
      </c>
      <c r="H139" s="29">
        <f t="shared" si="5"/>
        <v>0.06201388888888891</v>
      </c>
      <c r="I139" s="29">
        <f>F139-INDEX($F$4:$F$703,MATCH(D139,$D$4:$D$703,0))</f>
        <v>0.05793981481481483</v>
      </c>
    </row>
    <row r="140" spans="1:9" ht="15" customHeight="1">
      <c r="A140" s="18">
        <v>137</v>
      </c>
      <c r="B140" s="56" t="s">
        <v>282</v>
      </c>
      <c r="C140" s="56" t="s">
        <v>127</v>
      </c>
      <c r="D140" s="57" t="s">
        <v>96</v>
      </c>
      <c r="E140" s="56" t="s">
        <v>97</v>
      </c>
      <c r="F140" s="61">
        <v>0.1354861111111111</v>
      </c>
      <c r="G140" s="28" t="str">
        <f t="shared" si="6"/>
        <v>9.17/km</v>
      </c>
      <c r="H140" s="29">
        <f t="shared" si="5"/>
        <v>0.06440972222222223</v>
      </c>
      <c r="I140" s="29">
        <f>F140-INDEX($F$4:$F$703,MATCH(D140,$D$4:$D$703,0))</f>
        <v>0.040821759259259266</v>
      </c>
    </row>
    <row r="141" spans="1:9" ht="15" customHeight="1">
      <c r="A141" s="18">
        <v>138</v>
      </c>
      <c r="B141" s="56" t="s">
        <v>283</v>
      </c>
      <c r="C141" s="56" t="s">
        <v>24</v>
      </c>
      <c r="D141" s="57" t="s">
        <v>88</v>
      </c>
      <c r="E141" s="56" t="s">
        <v>330</v>
      </c>
      <c r="F141" s="61">
        <v>0.1358449074074074</v>
      </c>
      <c r="G141" s="28" t="str">
        <f t="shared" si="6"/>
        <v>9.19/km</v>
      </c>
      <c r="H141" s="29">
        <f t="shared" si="5"/>
        <v>0.06476851851851852</v>
      </c>
      <c r="I141" s="29">
        <f>F141-INDEX($F$4:$F$703,MATCH(D141,$D$4:$D$703,0))</f>
        <v>0.044999999999999984</v>
      </c>
    </row>
    <row r="142" spans="1:9" ht="15" customHeight="1">
      <c r="A142" s="18">
        <v>139</v>
      </c>
      <c r="B142" s="56" t="s">
        <v>141</v>
      </c>
      <c r="C142" s="56" t="s">
        <v>284</v>
      </c>
      <c r="D142" s="57" t="s">
        <v>307</v>
      </c>
      <c r="E142" s="56" t="s">
        <v>106</v>
      </c>
      <c r="F142" s="61">
        <v>0.1366087962962963</v>
      </c>
      <c r="G142" s="28" t="str">
        <f t="shared" si="6"/>
        <v>9.22/km</v>
      </c>
      <c r="H142" s="29">
        <f t="shared" si="5"/>
        <v>0.06553240740740741</v>
      </c>
      <c r="I142" s="29">
        <f>F142-INDEX($F$4:$F$703,MATCH(D142,$D$4:$D$703,0))</f>
        <v>0.04238425925925926</v>
      </c>
    </row>
    <row r="143" spans="1:9" ht="15" customHeight="1">
      <c r="A143" s="18">
        <v>140</v>
      </c>
      <c r="B143" s="56" t="s">
        <v>70</v>
      </c>
      <c r="C143" s="56" t="s">
        <v>39</v>
      </c>
      <c r="D143" s="57" t="s">
        <v>96</v>
      </c>
      <c r="E143" s="56" t="s">
        <v>104</v>
      </c>
      <c r="F143" s="61">
        <v>0.13663194444444446</v>
      </c>
      <c r="G143" s="28" t="str">
        <f t="shared" si="6"/>
        <v>9.22/km</v>
      </c>
      <c r="H143" s="29">
        <f t="shared" si="5"/>
        <v>0.06555555555555558</v>
      </c>
      <c r="I143" s="29">
        <f>F143-INDEX($F$4:$F$703,MATCH(D143,$D$4:$D$703,0))</f>
        <v>0.04196759259259261</v>
      </c>
    </row>
    <row r="144" spans="1:9" ht="15" customHeight="1">
      <c r="A144" s="18">
        <v>141</v>
      </c>
      <c r="B144" s="56" t="s">
        <v>285</v>
      </c>
      <c r="C144" s="56" t="s">
        <v>111</v>
      </c>
      <c r="D144" s="57" t="s">
        <v>96</v>
      </c>
      <c r="E144" s="56" t="s">
        <v>95</v>
      </c>
      <c r="F144" s="61">
        <v>0.1367824074074074</v>
      </c>
      <c r="G144" s="28" t="str">
        <f t="shared" si="6"/>
        <v>9.23/km</v>
      </c>
      <c r="H144" s="29">
        <f t="shared" si="5"/>
        <v>0.06570601851851852</v>
      </c>
      <c r="I144" s="29">
        <f>F144-INDEX($F$4:$F$703,MATCH(D144,$D$4:$D$703,0))</f>
        <v>0.04211805555555556</v>
      </c>
    </row>
    <row r="145" spans="1:9" ht="15" customHeight="1">
      <c r="A145" s="18">
        <v>142</v>
      </c>
      <c r="B145" s="56" t="s">
        <v>279</v>
      </c>
      <c r="C145" s="56" t="s">
        <v>286</v>
      </c>
      <c r="D145" s="57" t="s">
        <v>323</v>
      </c>
      <c r="E145" s="56" t="s">
        <v>106</v>
      </c>
      <c r="F145" s="61">
        <v>0.136875</v>
      </c>
      <c r="G145" s="28" t="str">
        <f t="shared" si="6"/>
        <v>9.23/km</v>
      </c>
      <c r="H145" s="29">
        <f t="shared" si="5"/>
        <v>0.06579861111111111</v>
      </c>
      <c r="I145" s="29">
        <f>F145-INDEX($F$4:$F$703,MATCH(D145,$D$4:$D$703,0))</f>
        <v>0.016747685185185185</v>
      </c>
    </row>
    <row r="146" spans="1:9" ht="15" customHeight="1">
      <c r="A146" s="18">
        <v>143</v>
      </c>
      <c r="B146" s="56" t="s">
        <v>287</v>
      </c>
      <c r="C146" s="56" t="s">
        <v>12</v>
      </c>
      <c r="D146" s="57" t="s">
        <v>85</v>
      </c>
      <c r="E146" s="56" t="s">
        <v>331</v>
      </c>
      <c r="F146" s="61">
        <v>0.1369212962962963</v>
      </c>
      <c r="G146" s="28" t="str">
        <f t="shared" si="6"/>
        <v>9.23/km</v>
      </c>
      <c r="H146" s="29">
        <f t="shared" si="5"/>
        <v>0.06584490740740741</v>
      </c>
      <c r="I146" s="29">
        <f>F146-INDEX($F$4:$F$703,MATCH(D146,$D$4:$D$703,0))</f>
        <v>0.06177083333333333</v>
      </c>
    </row>
    <row r="147" spans="1:9" ht="15" customHeight="1">
      <c r="A147" s="18">
        <v>144</v>
      </c>
      <c r="B147" s="56" t="s">
        <v>153</v>
      </c>
      <c r="C147" s="56" t="s">
        <v>24</v>
      </c>
      <c r="D147" s="57" t="s">
        <v>311</v>
      </c>
      <c r="E147" s="56" t="s">
        <v>90</v>
      </c>
      <c r="F147" s="61">
        <v>0.13711805555555556</v>
      </c>
      <c r="G147" s="28" t="str">
        <f t="shared" si="6"/>
        <v>9.24/km</v>
      </c>
      <c r="H147" s="29">
        <f t="shared" si="5"/>
        <v>0.06604166666666668</v>
      </c>
      <c r="I147" s="29">
        <f>F147-INDEX($F$4:$F$703,MATCH(D147,$D$4:$D$703,0))</f>
        <v>0.034641203703703716</v>
      </c>
    </row>
    <row r="148" spans="1:9" ht="15" customHeight="1">
      <c r="A148" s="18">
        <v>145</v>
      </c>
      <c r="B148" s="56" t="s">
        <v>155</v>
      </c>
      <c r="C148" s="56" t="s">
        <v>116</v>
      </c>
      <c r="D148" s="57" t="s">
        <v>163</v>
      </c>
      <c r="E148" s="56" t="s">
        <v>90</v>
      </c>
      <c r="F148" s="61">
        <v>0.13846064814814815</v>
      </c>
      <c r="G148" s="28" t="str">
        <f t="shared" si="6"/>
        <v>9.30/km</v>
      </c>
      <c r="H148" s="29">
        <f t="shared" si="5"/>
        <v>0.06738425925925927</v>
      </c>
      <c r="I148" s="29">
        <f>F148-INDEX($F$4:$F$703,MATCH(D148,$D$4:$D$703,0))</f>
        <v>0.06738425925925927</v>
      </c>
    </row>
    <row r="149" spans="1:9" ht="15" customHeight="1">
      <c r="A149" s="18">
        <v>146</v>
      </c>
      <c r="B149" s="56" t="s">
        <v>161</v>
      </c>
      <c r="C149" s="56" t="s">
        <v>39</v>
      </c>
      <c r="D149" s="57" t="s">
        <v>88</v>
      </c>
      <c r="E149" s="56" t="s">
        <v>170</v>
      </c>
      <c r="F149" s="61">
        <v>0.13989583333333333</v>
      </c>
      <c r="G149" s="28" t="str">
        <f t="shared" si="6"/>
        <v>9.36/km</v>
      </c>
      <c r="H149" s="29">
        <f t="shared" si="5"/>
        <v>0.06881944444444445</v>
      </c>
      <c r="I149" s="29">
        <f>F149-INDEX($F$4:$F$703,MATCH(D149,$D$4:$D$703,0))</f>
        <v>0.049050925925925914</v>
      </c>
    </row>
    <row r="150" spans="1:9" ht="15" customHeight="1">
      <c r="A150" s="18">
        <v>147</v>
      </c>
      <c r="B150" s="56" t="s">
        <v>288</v>
      </c>
      <c r="C150" s="56" t="s">
        <v>139</v>
      </c>
      <c r="D150" s="57" t="s">
        <v>103</v>
      </c>
      <c r="E150" s="56" t="s">
        <v>332</v>
      </c>
      <c r="F150" s="61">
        <v>0.14020833333333335</v>
      </c>
      <c r="G150" s="28" t="str">
        <f t="shared" si="6"/>
        <v>9.37/km</v>
      </c>
      <c r="H150" s="29">
        <f t="shared" si="5"/>
        <v>0.06913194444444447</v>
      </c>
      <c r="I150" s="29">
        <f>F150-INDEX($F$4:$F$703,MATCH(D150,$D$4:$D$703,0))</f>
        <v>0.009027777777777801</v>
      </c>
    </row>
    <row r="151" spans="1:9" ht="15" customHeight="1">
      <c r="A151" s="18">
        <v>148</v>
      </c>
      <c r="B151" s="56" t="s">
        <v>289</v>
      </c>
      <c r="C151" s="56" t="s">
        <v>290</v>
      </c>
      <c r="D151" s="57" t="s">
        <v>323</v>
      </c>
      <c r="E151" s="56" t="s">
        <v>90</v>
      </c>
      <c r="F151" s="61">
        <v>0.14287037037037037</v>
      </c>
      <c r="G151" s="28" t="str">
        <f t="shared" si="6"/>
        <v>9.48/km</v>
      </c>
      <c r="H151" s="29">
        <f t="shared" si="5"/>
        <v>0.07179398148148149</v>
      </c>
      <c r="I151" s="29">
        <f>F151-INDEX($F$4:$F$703,MATCH(D151,$D$4:$D$703,0))</f>
        <v>0.022743055555555558</v>
      </c>
    </row>
    <row r="152" spans="1:9" ht="15" customHeight="1">
      <c r="A152" s="18">
        <v>149</v>
      </c>
      <c r="B152" s="56" t="s">
        <v>73</v>
      </c>
      <c r="C152" s="56" t="s">
        <v>72</v>
      </c>
      <c r="D152" s="57" t="s">
        <v>88</v>
      </c>
      <c r="E152" s="56" t="s">
        <v>105</v>
      </c>
      <c r="F152" s="61">
        <v>0.14418981481481483</v>
      </c>
      <c r="G152" s="28" t="str">
        <f t="shared" si="6"/>
        <v>9.53/km</v>
      </c>
      <c r="H152" s="29">
        <f t="shared" si="5"/>
        <v>0.07311342592592594</v>
      </c>
      <c r="I152" s="29">
        <f>F152-INDEX($F$4:$F$703,MATCH(D152,$D$4:$D$703,0))</f>
        <v>0.05334490740740741</v>
      </c>
    </row>
    <row r="153" spans="1:9" ht="15" customHeight="1">
      <c r="A153" s="18">
        <v>150</v>
      </c>
      <c r="B153" s="56" t="s">
        <v>291</v>
      </c>
      <c r="C153" s="56" t="s">
        <v>292</v>
      </c>
      <c r="D153" s="57" t="s">
        <v>323</v>
      </c>
      <c r="E153" s="56" t="s">
        <v>102</v>
      </c>
      <c r="F153" s="61">
        <v>0.14453703703703705</v>
      </c>
      <c r="G153" s="28" t="str">
        <f t="shared" si="6"/>
        <v>9.55/km</v>
      </c>
      <c r="H153" s="29">
        <f t="shared" si="5"/>
        <v>0.07346064814814816</v>
      </c>
      <c r="I153" s="29">
        <f>F153-INDEX($F$4:$F$703,MATCH(D153,$D$4:$D$703,0))</f>
        <v>0.024409722222222235</v>
      </c>
    </row>
    <row r="154" spans="1:9" ht="15" customHeight="1">
      <c r="A154" s="18">
        <v>151</v>
      </c>
      <c r="B154" s="56" t="s">
        <v>293</v>
      </c>
      <c r="C154" s="56" t="s">
        <v>294</v>
      </c>
      <c r="D154" s="57" t="s">
        <v>88</v>
      </c>
      <c r="E154" s="56" t="s">
        <v>95</v>
      </c>
      <c r="F154" s="61">
        <v>0.14474537037037036</v>
      </c>
      <c r="G154" s="28" t="str">
        <f t="shared" si="6"/>
        <v>9.56/km</v>
      </c>
      <c r="H154" s="29">
        <f t="shared" si="5"/>
        <v>0.07366898148148147</v>
      </c>
      <c r="I154" s="29">
        <f>F154-INDEX($F$4:$F$703,MATCH(D154,$D$4:$D$703,0))</f>
        <v>0.05390046296296294</v>
      </c>
    </row>
    <row r="155" spans="1:9" ht="15" customHeight="1">
      <c r="A155" s="22">
        <v>152</v>
      </c>
      <c r="B155" s="45" t="s">
        <v>75</v>
      </c>
      <c r="C155" s="45" t="s">
        <v>76</v>
      </c>
      <c r="D155" s="46" t="s">
        <v>85</v>
      </c>
      <c r="E155" s="45" t="s">
        <v>108</v>
      </c>
      <c r="F155" s="47">
        <v>0.14479166666666668</v>
      </c>
      <c r="G155" s="32" t="str">
        <f t="shared" si="6"/>
        <v>9.56/km</v>
      </c>
      <c r="H155" s="33">
        <f t="shared" si="5"/>
        <v>0.0737152777777778</v>
      </c>
      <c r="I155" s="33">
        <f>F155-INDEX($F$4:$F$703,MATCH(D155,$D$4:$D$703,0))</f>
        <v>0.06964120370370372</v>
      </c>
    </row>
    <row r="156" spans="1:9" ht="15" customHeight="1">
      <c r="A156" s="22">
        <v>153</v>
      </c>
      <c r="B156" s="45" t="s">
        <v>295</v>
      </c>
      <c r="C156" s="45" t="s">
        <v>12</v>
      </c>
      <c r="D156" s="46" t="s">
        <v>88</v>
      </c>
      <c r="E156" s="45" t="s">
        <v>108</v>
      </c>
      <c r="F156" s="47">
        <v>0.1449074074074074</v>
      </c>
      <c r="G156" s="32" t="str">
        <f t="shared" si="6"/>
        <v>9.56/km</v>
      </c>
      <c r="H156" s="33">
        <f t="shared" si="5"/>
        <v>0.07383101851851852</v>
      </c>
      <c r="I156" s="33">
        <f>F156-INDEX($F$4:$F$703,MATCH(D156,$D$4:$D$703,0))</f>
        <v>0.054062499999999986</v>
      </c>
    </row>
    <row r="157" spans="1:9" ht="15" customHeight="1">
      <c r="A157" s="18">
        <v>154</v>
      </c>
      <c r="B157" s="56" t="s">
        <v>71</v>
      </c>
      <c r="C157" s="56" t="s">
        <v>72</v>
      </c>
      <c r="D157" s="57" t="s">
        <v>96</v>
      </c>
      <c r="E157" s="56" t="s">
        <v>99</v>
      </c>
      <c r="F157" s="61">
        <v>0.15081018518518519</v>
      </c>
      <c r="G157" s="28" t="str">
        <f t="shared" si="6"/>
        <v>10.20/km</v>
      </c>
      <c r="H157" s="29">
        <f t="shared" si="5"/>
        <v>0.0797337962962963</v>
      </c>
      <c r="I157" s="29">
        <f>F157-INDEX($F$4:$F$703,MATCH(D157,$D$4:$D$703,0))</f>
        <v>0.05614583333333334</v>
      </c>
    </row>
    <row r="158" spans="1:9" ht="15" customHeight="1">
      <c r="A158" s="18">
        <v>155</v>
      </c>
      <c r="B158" s="56" t="s">
        <v>296</v>
      </c>
      <c r="C158" s="56" t="s">
        <v>120</v>
      </c>
      <c r="D158" s="57" t="s">
        <v>89</v>
      </c>
      <c r="E158" s="56" t="s">
        <v>106</v>
      </c>
      <c r="F158" s="61">
        <v>0.15375</v>
      </c>
      <c r="G158" s="28" t="str">
        <f t="shared" si="6"/>
        <v>10.33/km</v>
      </c>
      <c r="H158" s="29">
        <f t="shared" si="5"/>
        <v>0.08267361111111111</v>
      </c>
      <c r="I158" s="29">
        <f>F158-INDEX($F$4:$F$703,MATCH(D158,$D$4:$D$703,0))</f>
        <v>0.07032407407407408</v>
      </c>
    </row>
    <row r="159" spans="1:9" ht="15" customHeight="1">
      <c r="A159" s="18">
        <v>156</v>
      </c>
      <c r="B159" s="56" t="s">
        <v>297</v>
      </c>
      <c r="C159" s="56" t="s">
        <v>43</v>
      </c>
      <c r="D159" s="57" t="s">
        <v>333</v>
      </c>
      <c r="E159" s="56" t="s">
        <v>325</v>
      </c>
      <c r="F159" s="61">
        <v>0.15436342592592592</v>
      </c>
      <c r="G159" s="28" t="str">
        <f t="shared" si="6"/>
        <v>10.35/km</v>
      </c>
      <c r="H159" s="29">
        <f t="shared" si="5"/>
        <v>0.08328703703703703</v>
      </c>
      <c r="I159" s="29">
        <f>F159-INDEX($F$4:$F$703,MATCH(D159,$D$4:$D$703,0))</f>
        <v>0</v>
      </c>
    </row>
    <row r="160" spans="1:9" ht="15" customHeight="1">
      <c r="A160" s="18">
        <v>157</v>
      </c>
      <c r="B160" s="56" t="s">
        <v>298</v>
      </c>
      <c r="C160" s="56" t="s">
        <v>16</v>
      </c>
      <c r="D160" s="57" t="s">
        <v>88</v>
      </c>
      <c r="E160" s="56" t="s">
        <v>334</v>
      </c>
      <c r="F160" s="61">
        <v>0.15557870370370372</v>
      </c>
      <c r="G160" s="28" t="str">
        <f t="shared" si="6"/>
        <v>10.40/km</v>
      </c>
      <c r="H160" s="29">
        <f t="shared" si="5"/>
        <v>0.08450231481481484</v>
      </c>
      <c r="I160" s="29">
        <f>F160-INDEX($F$4:$F$703,MATCH(D160,$D$4:$D$703,0))</f>
        <v>0.0647337962962963</v>
      </c>
    </row>
    <row r="161" spans="1:9" ht="15" customHeight="1">
      <c r="A161" s="18">
        <v>158</v>
      </c>
      <c r="B161" s="56" t="s">
        <v>125</v>
      </c>
      <c r="C161" s="56" t="s">
        <v>126</v>
      </c>
      <c r="D161" s="57" t="s">
        <v>323</v>
      </c>
      <c r="E161" s="56" t="s">
        <v>97</v>
      </c>
      <c r="F161" s="61">
        <v>0.1567361111111111</v>
      </c>
      <c r="G161" s="28" t="str">
        <f t="shared" si="6"/>
        <v>10.45/km</v>
      </c>
      <c r="H161" s="29">
        <f t="shared" si="5"/>
        <v>0.08565972222222222</v>
      </c>
      <c r="I161" s="29">
        <f>F161-INDEX($F$4:$F$703,MATCH(D161,$D$4:$D$703,0))</f>
        <v>0.03660879629629629</v>
      </c>
    </row>
    <row r="162" spans="1:9" ht="15" customHeight="1">
      <c r="A162" s="18">
        <v>159</v>
      </c>
      <c r="B162" s="56" t="s">
        <v>121</v>
      </c>
      <c r="C162" s="56" t="s">
        <v>122</v>
      </c>
      <c r="D162" s="57" t="s">
        <v>333</v>
      </c>
      <c r="E162" s="56" t="s">
        <v>97</v>
      </c>
      <c r="F162" s="61">
        <v>0.15675925925925926</v>
      </c>
      <c r="G162" s="28" t="str">
        <f t="shared" si="6"/>
        <v>10.45/km</v>
      </c>
      <c r="H162" s="29">
        <f t="shared" si="5"/>
        <v>0.08568287037037038</v>
      </c>
      <c r="I162" s="29">
        <f>F162-INDEX($F$4:$F$703,MATCH(D162,$D$4:$D$703,0))</f>
        <v>0.002395833333333347</v>
      </c>
    </row>
    <row r="163" spans="1:9" ht="15" customHeight="1" thickBot="1">
      <c r="A163" s="19">
        <v>160</v>
      </c>
      <c r="B163" s="58" t="s">
        <v>299</v>
      </c>
      <c r="C163" s="58" t="s">
        <v>64</v>
      </c>
      <c r="D163" s="59" t="s">
        <v>103</v>
      </c>
      <c r="E163" s="58" t="s">
        <v>335</v>
      </c>
      <c r="F163" s="62">
        <v>0.15863425925925925</v>
      </c>
      <c r="G163" s="30" t="str">
        <f t="shared" si="6"/>
        <v>10.53/km</v>
      </c>
      <c r="H163" s="31">
        <f t="shared" si="5"/>
        <v>0.08755787037037037</v>
      </c>
      <c r="I163" s="31">
        <f>F163-INDEX($F$4:$F$703,MATCH(D163,$D$4:$D$703,0))</f>
        <v>0.027453703703703702</v>
      </c>
    </row>
  </sheetData>
  <autoFilter ref="A3:I163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workbookViewId="0" topLeftCell="A1">
      <pane ySplit="3" topLeftCell="BM4" activePane="bottomLeft" state="frozen"/>
      <selection pane="topLeft" activeCell="A1" sqref="A1"/>
      <selection pane="bottomLeft" activeCell="B23" sqref="B23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9" t="str">
        <f>Individuale!A1</f>
        <v>Maratona Trail dei Monti Lucretili</v>
      </c>
      <c r="B1" s="40"/>
      <c r="C1" s="41"/>
    </row>
    <row r="2" spans="1:3" ht="33" customHeight="1" thickBot="1">
      <c r="A2" s="42" t="str">
        <f>Individuale!A2&amp;" km. "&amp;Individuale!I2</f>
        <v> Vicovaro (RM) Italia - Domenica 24/05/2009 km. 21</v>
      </c>
      <c r="B2" s="43"/>
      <c r="C2" s="44"/>
    </row>
    <row r="3" spans="1:3" ht="24.75" customHeight="1" thickBot="1">
      <c r="A3" s="15" t="s">
        <v>1</v>
      </c>
      <c r="B3" s="16" t="s">
        <v>5</v>
      </c>
      <c r="C3" s="16" t="s">
        <v>10</v>
      </c>
    </row>
    <row r="4" spans="1:3" ht="15" customHeight="1">
      <c r="A4" s="20">
        <v>1</v>
      </c>
      <c r="B4" s="48" t="s">
        <v>106</v>
      </c>
      <c r="C4" s="51">
        <v>18</v>
      </c>
    </row>
    <row r="5" spans="1:3" ht="15" customHeight="1">
      <c r="A5" s="8">
        <v>2</v>
      </c>
      <c r="B5" s="49" t="s">
        <v>97</v>
      </c>
      <c r="C5" s="52">
        <v>15</v>
      </c>
    </row>
    <row r="6" spans="1:3" ht="15" customHeight="1">
      <c r="A6" s="8">
        <v>3</v>
      </c>
      <c r="B6" s="49" t="s">
        <v>90</v>
      </c>
      <c r="C6" s="52">
        <v>14</v>
      </c>
    </row>
    <row r="7" spans="1:3" ht="15" customHeight="1">
      <c r="A7" s="8">
        <v>4</v>
      </c>
      <c r="B7" s="49" t="s">
        <v>99</v>
      </c>
      <c r="C7" s="52">
        <v>9</v>
      </c>
    </row>
    <row r="8" spans="1:3" ht="15" customHeight="1">
      <c r="A8" s="23">
        <v>5</v>
      </c>
      <c r="B8" s="24" t="s">
        <v>108</v>
      </c>
      <c r="C8" s="25">
        <v>8</v>
      </c>
    </row>
    <row r="9" spans="1:3" ht="15" customHeight="1">
      <c r="A9" s="8">
        <v>6</v>
      </c>
      <c r="B9" s="49" t="s">
        <v>87</v>
      </c>
      <c r="C9" s="52">
        <v>8</v>
      </c>
    </row>
    <row r="10" spans="1:3" ht="15" customHeight="1">
      <c r="A10" s="8">
        <v>7</v>
      </c>
      <c r="B10" s="49" t="s">
        <v>86</v>
      </c>
      <c r="C10" s="52">
        <v>6</v>
      </c>
    </row>
    <row r="11" spans="1:3" ht="15" customHeight="1">
      <c r="A11" s="8">
        <v>8</v>
      </c>
      <c r="B11" s="49" t="s">
        <v>165</v>
      </c>
      <c r="C11" s="52">
        <v>5</v>
      </c>
    </row>
    <row r="12" spans="1:3" ht="15" customHeight="1">
      <c r="A12" s="8">
        <v>9</v>
      </c>
      <c r="B12" s="49" t="s">
        <v>308</v>
      </c>
      <c r="C12" s="52">
        <v>4</v>
      </c>
    </row>
    <row r="13" spans="1:3" ht="15" customHeight="1">
      <c r="A13" s="8">
        <v>10</v>
      </c>
      <c r="B13" s="49" t="s">
        <v>317</v>
      </c>
      <c r="C13" s="52">
        <v>4</v>
      </c>
    </row>
    <row r="14" spans="1:3" ht="15" customHeight="1">
      <c r="A14" s="8">
        <v>11</v>
      </c>
      <c r="B14" s="49" t="s">
        <v>102</v>
      </c>
      <c r="C14" s="52">
        <v>4</v>
      </c>
    </row>
    <row r="15" spans="1:3" ht="15" customHeight="1">
      <c r="A15" s="8">
        <v>12</v>
      </c>
      <c r="B15" s="49" t="s">
        <v>303</v>
      </c>
      <c r="C15" s="52">
        <v>4</v>
      </c>
    </row>
    <row r="16" spans="1:3" ht="15" customHeight="1">
      <c r="A16" s="8">
        <v>13</v>
      </c>
      <c r="B16" s="49" t="s">
        <v>302</v>
      </c>
      <c r="C16" s="52">
        <v>3</v>
      </c>
    </row>
    <row r="17" spans="1:3" ht="15" customHeight="1">
      <c r="A17" s="8">
        <v>14</v>
      </c>
      <c r="B17" s="49" t="s">
        <v>320</v>
      </c>
      <c r="C17" s="52">
        <v>3</v>
      </c>
    </row>
    <row r="18" spans="1:3" ht="15" customHeight="1">
      <c r="A18" s="8">
        <v>15</v>
      </c>
      <c r="B18" s="49" t="s">
        <v>316</v>
      </c>
      <c r="C18" s="52">
        <v>2</v>
      </c>
    </row>
    <row r="19" spans="1:3" ht="15" customHeight="1">
      <c r="A19" s="8">
        <v>16</v>
      </c>
      <c r="B19" s="49" t="s">
        <v>95</v>
      </c>
      <c r="C19" s="52">
        <v>2</v>
      </c>
    </row>
    <row r="20" spans="1:3" ht="15" customHeight="1">
      <c r="A20" s="8">
        <v>17</v>
      </c>
      <c r="B20" s="49" t="s">
        <v>313</v>
      </c>
      <c r="C20" s="52">
        <v>2</v>
      </c>
    </row>
    <row r="21" spans="1:3" ht="15" customHeight="1">
      <c r="A21" s="8">
        <v>18</v>
      </c>
      <c r="B21" s="49" t="s">
        <v>300</v>
      </c>
      <c r="C21" s="52">
        <v>2</v>
      </c>
    </row>
    <row r="22" spans="1:3" ht="15" customHeight="1">
      <c r="A22" s="8">
        <v>19</v>
      </c>
      <c r="B22" s="49" t="s">
        <v>107</v>
      </c>
      <c r="C22" s="52">
        <v>2</v>
      </c>
    </row>
    <row r="23" spans="1:3" ht="15" customHeight="1">
      <c r="A23" s="8">
        <v>20</v>
      </c>
      <c r="B23" s="49" t="s">
        <v>93</v>
      </c>
      <c r="C23" s="52">
        <v>2</v>
      </c>
    </row>
    <row r="24" spans="1:3" ht="15" customHeight="1">
      <c r="A24" s="8">
        <v>21</v>
      </c>
      <c r="B24" s="49" t="s">
        <v>162</v>
      </c>
      <c r="C24" s="52">
        <v>2</v>
      </c>
    </row>
    <row r="25" spans="1:3" ht="15" customHeight="1">
      <c r="A25" s="8">
        <v>22</v>
      </c>
      <c r="B25" s="49" t="s">
        <v>325</v>
      </c>
      <c r="C25" s="52">
        <v>2</v>
      </c>
    </row>
    <row r="26" spans="1:3" ht="15" customHeight="1">
      <c r="A26" s="8">
        <v>23</v>
      </c>
      <c r="B26" s="49" t="s">
        <v>98</v>
      </c>
      <c r="C26" s="52">
        <v>2</v>
      </c>
    </row>
    <row r="27" spans="1:3" ht="15" customHeight="1">
      <c r="A27" s="8">
        <v>24</v>
      </c>
      <c r="B27" s="49" t="s">
        <v>105</v>
      </c>
      <c r="C27" s="52">
        <v>1</v>
      </c>
    </row>
    <row r="28" spans="1:3" ht="15" customHeight="1">
      <c r="A28" s="8">
        <v>25</v>
      </c>
      <c r="B28" s="49" t="s">
        <v>326</v>
      </c>
      <c r="C28" s="52">
        <v>1</v>
      </c>
    </row>
    <row r="29" spans="1:3" ht="15" customHeight="1">
      <c r="A29" s="8">
        <v>26</v>
      </c>
      <c r="B29" s="49" t="s">
        <v>335</v>
      </c>
      <c r="C29" s="52">
        <v>1</v>
      </c>
    </row>
    <row r="30" spans="1:3" ht="15" customHeight="1">
      <c r="A30" s="8">
        <v>27</v>
      </c>
      <c r="B30" s="49" t="s">
        <v>130</v>
      </c>
      <c r="C30" s="52">
        <v>1</v>
      </c>
    </row>
    <row r="31" spans="1:3" ht="15" customHeight="1">
      <c r="A31" s="8">
        <v>28</v>
      </c>
      <c r="B31" s="49" t="s">
        <v>306</v>
      </c>
      <c r="C31" s="52">
        <v>1</v>
      </c>
    </row>
    <row r="32" spans="1:3" ht="15" customHeight="1">
      <c r="A32" s="23">
        <v>29</v>
      </c>
      <c r="B32" s="49" t="s">
        <v>169</v>
      </c>
      <c r="C32" s="52">
        <v>1</v>
      </c>
    </row>
    <row r="33" spans="1:3" ht="15" customHeight="1">
      <c r="A33" s="8">
        <v>30</v>
      </c>
      <c r="B33" s="49" t="s">
        <v>104</v>
      </c>
      <c r="C33" s="52">
        <v>1</v>
      </c>
    </row>
    <row r="34" spans="1:3" ht="15" customHeight="1">
      <c r="A34" s="8">
        <v>31</v>
      </c>
      <c r="B34" s="49" t="s">
        <v>100</v>
      </c>
      <c r="C34" s="52">
        <v>1</v>
      </c>
    </row>
    <row r="35" spans="1:3" ht="15" customHeight="1">
      <c r="A35" s="8">
        <v>32</v>
      </c>
      <c r="B35" s="49" t="s">
        <v>167</v>
      </c>
      <c r="C35" s="52">
        <v>1</v>
      </c>
    </row>
    <row r="36" spans="1:3" ht="15" customHeight="1">
      <c r="A36" s="8">
        <v>33</v>
      </c>
      <c r="B36" s="49" t="s">
        <v>322</v>
      </c>
      <c r="C36" s="52">
        <v>1</v>
      </c>
    </row>
    <row r="37" spans="1:3" ht="15" customHeight="1">
      <c r="A37" s="8">
        <v>34</v>
      </c>
      <c r="B37" s="49" t="s">
        <v>166</v>
      </c>
      <c r="C37" s="52">
        <v>1</v>
      </c>
    </row>
    <row r="38" spans="1:3" ht="15" customHeight="1">
      <c r="A38" s="8">
        <v>35</v>
      </c>
      <c r="B38" s="49" t="s">
        <v>324</v>
      </c>
      <c r="C38" s="52">
        <v>1</v>
      </c>
    </row>
    <row r="39" spans="1:3" ht="15" customHeight="1">
      <c r="A39" s="8">
        <v>36</v>
      </c>
      <c r="B39" s="49" t="s">
        <v>328</v>
      </c>
      <c r="C39" s="52">
        <v>1</v>
      </c>
    </row>
    <row r="40" spans="1:3" ht="15" customHeight="1">
      <c r="A40" s="8">
        <v>37</v>
      </c>
      <c r="B40" s="49" t="s">
        <v>310</v>
      </c>
      <c r="C40" s="52">
        <v>1</v>
      </c>
    </row>
    <row r="41" spans="1:3" ht="15" customHeight="1">
      <c r="A41" s="8">
        <v>38</v>
      </c>
      <c r="B41" s="49" t="s">
        <v>91</v>
      </c>
      <c r="C41" s="52">
        <v>1</v>
      </c>
    </row>
    <row r="42" spans="1:3" ht="15" customHeight="1">
      <c r="A42" s="8">
        <v>39</v>
      </c>
      <c r="B42" s="49" t="s">
        <v>129</v>
      </c>
      <c r="C42" s="52">
        <v>1</v>
      </c>
    </row>
    <row r="43" spans="1:3" ht="15" customHeight="1">
      <c r="A43" s="8">
        <v>40</v>
      </c>
      <c r="B43" s="49" t="s">
        <v>327</v>
      </c>
      <c r="C43" s="52">
        <v>1</v>
      </c>
    </row>
    <row r="44" spans="1:3" ht="15" customHeight="1">
      <c r="A44" s="8">
        <v>41</v>
      </c>
      <c r="B44" s="49" t="s">
        <v>315</v>
      </c>
      <c r="C44" s="52">
        <v>1</v>
      </c>
    </row>
    <row r="45" spans="1:3" ht="15" customHeight="1">
      <c r="A45" s="8">
        <v>42</v>
      </c>
      <c r="B45" s="49" t="s">
        <v>332</v>
      </c>
      <c r="C45" s="52">
        <v>1</v>
      </c>
    </row>
    <row r="46" spans="1:3" ht="15" customHeight="1">
      <c r="A46" s="8">
        <v>43</v>
      </c>
      <c r="B46" s="49" t="s">
        <v>304</v>
      </c>
      <c r="C46" s="52">
        <v>1</v>
      </c>
    </row>
    <row r="47" spans="1:3" ht="15" customHeight="1">
      <c r="A47" s="8">
        <v>44</v>
      </c>
      <c r="B47" s="49" t="s">
        <v>94</v>
      </c>
      <c r="C47" s="52">
        <v>1</v>
      </c>
    </row>
    <row r="48" spans="1:3" ht="15" customHeight="1">
      <c r="A48" s="8">
        <v>45</v>
      </c>
      <c r="B48" s="49" t="s">
        <v>164</v>
      </c>
      <c r="C48" s="52">
        <v>1</v>
      </c>
    </row>
    <row r="49" spans="1:3" ht="15" customHeight="1">
      <c r="A49" s="8">
        <v>46</v>
      </c>
      <c r="B49" s="49" t="s">
        <v>92</v>
      </c>
      <c r="C49" s="52">
        <v>1</v>
      </c>
    </row>
    <row r="50" spans="1:3" ht="15" customHeight="1">
      <c r="A50" s="8">
        <v>47</v>
      </c>
      <c r="B50" s="49" t="s">
        <v>305</v>
      </c>
      <c r="C50" s="52">
        <v>1</v>
      </c>
    </row>
    <row r="51" spans="1:3" ht="15" customHeight="1">
      <c r="A51" s="8">
        <v>48</v>
      </c>
      <c r="B51" s="49" t="s">
        <v>334</v>
      </c>
      <c r="C51" s="52">
        <v>1</v>
      </c>
    </row>
    <row r="52" spans="1:3" ht="15" customHeight="1">
      <c r="A52" s="8">
        <v>49</v>
      </c>
      <c r="B52" s="49" t="s">
        <v>84</v>
      </c>
      <c r="C52" s="52">
        <v>1</v>
      </c>
    </row>
    <row r="53" spans="1:3" ht="15" customHeight="1">
      <c r="A53" s="8">
        <v>50</v>
      </c>
      <c r="B53" s="49" t="s">
        <v>170</v>
      </c>
      <c r="C53" s="52">
        <v>1</v>
      </c>
    </row>
    <row r="54" spans="1:3" ht="15" customHeight="1">
      <c r="A54" s="8">
        <v>51</v>
      </c>
      <c r="B54" s="49" t="s">
        <v>128</v>
      </c>
      <c r="C54" s="52">
        <v>1</v>
      </c>
    </row>
    <row r="55" spans="1:3" ht="15" customHeight="1">
      <c r="A55" s="8">
        <v>52</v>
      </c>
      <c r="B55" s="49" t="s">
        <v>330</v>
      </c>
      <c r="C55" s="52">
        <v>1</v>
      </c>
    </row>
    <row r="56" spans="1:3" ht="15" customHeight="1">
      <c r="A56" s="8">
        <v>53</v>
      </c>
      <c r="B56" s="49" t="s">
        <v>301</v>
      </c>
      <c r="C56" s="52">
        <v>1</v>
      </c>
    </row>
    <row r="57" spans="1:3" ht="15" customHeight="1">
      <c r="A57" s="8">
        <v>54</v>
      </c>
      <c r="B57" s="49" t="s">
        <v>329</v>
      </c>
      <c r="C57" s="52">
        <v>1</v>
      </c>
    </row>
    <row r="58" spans="1:3" ht="15" customHeight="1">
      <c r="A58" s="8">
        <v>55</v>
      </c>
      <c r="B58" s="49" t="s">
        <v>101</v>
      </c>
      <c r="C58" s="52">
        <v>1</v>
      </c>
    </row>
    <row r="59" spans="1:3" ht="15" customHeight="1">
      <c r="A59" s="8">
        <v>56</v>
      </c>
      <c r="B59" s="49" t="s">
        <v>331</v>
      </c>
      <c r="C59" s="52">
        <v>1</v>
      </c>
    </row>
    <row r="60" spans="1:3" ht="15" customHeight="1">
      <c r="A60" s="8">
        <v>57</v>
      </c>
      <c r="B60" s="49" t="s">
        <v>82</v>
      </c>
      <c r="C60" s="52">
        <v>1</v>
      </c>
    </row>
    <row r="61" spans="1:3" ht="15" customHeight="1">
      <c r="A61" s="8">
        <v>58</v>
      </c>
      <c r="B61" s="49" t="s">
        <v>314</v>
      </c>
      <c r="C61" s="52">
        <v>1</v>
      </c>
    </row>
    <row r="62" spans="1:3" ht="15" customHeight="1">
      <c r="A62" s="8">
        <v>59</v>
      </c>
      <c r="B62" s="49" t="s">
        <v>321</v>
      </c>
      <c r="C62" s="52">
        <v>1</v>
      </c>
    </row>
    <row r="63" spans="1:3" ht="15" customHeight="1" thickBot="1">
      <c r="A63" s="9">
        <v>60</v>
      </c>
      <c r="B63" s="50" t="s">
        <v>319</v>
      </c>
      <c r="C63" s="53">
        <v>1</v>
      </c>
    </row>
    <row r="64" ht="15" customHeight="1">
      <c r="C64" s="4">
        <f>SUM(C4:C63)</f>
        <v>160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2009-06-22T08:11:57Z</cp:lastPrinted>
  <dcterms:created xsi:type="dcterms:W3CDTF">2008-10-15T19:55:17Z</dcterms:created>
  <dcterms:modified xsi:type="dcterms:W3CDTF">2009-06-22T10:33:31Z</dcterms:modified>
  <cp:category/>
  <cp:version/>
  <cp:contentType/>
  <cp:contentStatus/>
</cp:coreProperties>
</file>