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<sst xmlns="http://schemas.openxmlformats.org/spreadsheetml/2006/main" count="432" uniqueCount="204">
  <si>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</si>
  <si>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</si>
  <si>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</si>
  <si>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</si>
  <si>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</si>
  <si>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</si>
  <si>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</si>
  <si>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</si>
  <si>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</si>
  <si>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</si>
  <si>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</si>
  <si>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</t>
  </si>
  <si>
    <t>A</t>
  </si>
  <si>
    <t>C</t>
  </si>
  <si>
    <t>B</t>
  </si>
  <si>
    <t>G</t>
  </si>
  <si>
    <t>E</t>
  </si>
  <si>
    <t>F</t>
  </si>
  <si>
    <t>H</t>
  </si>
  <si>
    <t>I</t>
  </si>
  <si>
    <t>Filippini</t>
  </si>
  <si>
    <t>Gabriele</t>
  </si>
  <si>
    <t>Atletica Di Marco Sport</t>
  </si>
  <si>
    <t>Arsenti</t>
  </si>
  <si>
    <t>Guido</t>
  </si>
  <si>
    <t>Colavene</t>
  </si>
  <si>
    <t>Di Petrillo</t>
  </si>
  <si>
    <t>Alberto</t>
  </si>
  <si>
    <t>UISP Abbadia S.S.</t>
  </si>
  <si>
    <t>Taliani</t>
  </si>
  <si>
    <t>Massimiliano</t>
  </si>
  <si>
    <t>Team Marathon Bike</t>
  </si>
  <si>
    <t>Renzulli</t>
  </si>
  <si>
    <t>Antonio</t>
  </si>
  <si>
    <t>Salza</t>
  </si>
  <si>
    <t>Giuseppe</t>
  </si>
  <si>
    <t>Pallotta</t>
  </si>
  <si>
    <t>Antonello</t>
  </si>
  <si>
    <t>Bolsena Forum</t>
  </si>
  <si>
    <t>Mastronicola</t>
  </si>
  <si>
    <t>Leonardo</t>
  </si>
  <si>
    <t>Taddei</t>
  </si>
  <si>
    <t>Roberto</t>
  </si>
  <si>
    <t>Bellavita</t>
  </si>
  <si>
    <t>Massimo</t>
  </si>
  <si>
    <t>Martelli</t>
  </si>
  <si>
    <t>Capoccia</t>
  </si>
  <si>
    <t>Stefano</t>
  </si>
  <si>
    <t>Grassi</t>
  </si>
  <si>
    <t>Francesco</t>
  </si>
  <si>
    <t>Boccialoni</t>
  </si>
  <si>
    <t>Daniele</t>
  </si>
  <si>
    <t>Mancini</t>
  </si>
  <si>
    <t>Simone</t>
  </si>
  <si>
    <t>Pol. Tuscania 94</t>
  </si>
  <si>
    <t>Burraccioni</t>
  </si>
  <si>
    <t>Alessio</t>
  </si>
  <si>
    <t>Capanne</t>
  </si>
  <si>
    <t>Ruggeri</t>
  </si>
  <si>
    <t>Giovanni</t>
  </si>
  <si>
    <t>Lib. Orvieto</t>
  </si>
  <si>
    <t>De Santis</t>
  </si>
  <si>
    <t>Tarcisio</t>
  </si>
  <si>
    <t>Bastianini</t>
  </si>
  <si>
    <t>Federico</t>
  </si>
  <si>
    <t>Adamini</t>
  </si>
  <si>
    <t>Marco</t>
  </si>
  <si>
    <t>Capitoni</t>
  </si>
  <si>
    <t>Alessandro</t>
  </si>
  <si>
    <t>Franceschelli</t>
  </si>
  <si>
    <t>Luigi</t>
  </si>
  <si>
    <t>AVIS PG</t>
  </si>
  <si>
    <t>Lozzi</t>
  </si>
  <si>
    <t>Giancarlo</t>
  </si>
  <si>
    <t>Pezzato</t>
  </si>
  <si>
    <t>Filippo</t>
  </si>
  <si>
    <t>Atl. Montefiascone</t>
  </si>
  <si>
    <t>Calzini</t>
  </si>
  <si>
    <t>Carlo</t>
  </si>
  <si>
    <t>Rizzo</t>
  </si>
  <si>
    <t>Contorni</t>
  </si>
  <si>
    <t>Ivo</t>
  </si>
  <si>
    <t>Testa</t>
  </si>
  <si>
    <t>Enrico</t>
  </si>
  <si>
    <t>Airone Tolfa</t>
  </si>
  <si>
    <t>Germani</t>
  </si>
  <si>
    <t>Pol. Montalto</t>
  </si>
  <si>
    <t>Gallinella</t>
  </si>
  <si>
    <t>Pierluigi</t>
  </si>
  <si>
    <t>Pagliaccia</t>
  </si>
  <si>
    <t>Fabiano</t>
  </si>
  <si>
    <t>Funari</t>
  </si>
  <si>
    <t>Blanco</t>
  </si>
  <si>
    <t>Lorenzotti</t>
  </si>
  <si>
    <t>Nello</t>
  </si>
  <si>
    <t>Anna Baby</t>
  </si>
  <si>
    <t>Tasselli</t>
  </si>
  <si>
    <t>Pietro</t>
  </si>
  <si>
    <t>Pelliccia</t>
  </si>
  <si>
    <t>Scatolini</t>
  </si>
  <si>
    <t>Vincenzo</t>
  </si>
  <si>
    <t>Atletica Casone Noceto</t>
  </si>
  <si>
    <t>Frohlich</t>
  </si>
  <si>
    <t>Hans Herbert</t>
  </si>
  <si>
    <t>Paone</t>
  </si>
  <si>
    <t>Gianni</t>
  </si>
  <si>
    <t>S.S. Lazio</t>
  </si>
  <si>
    <t>Moretti</t>
  </si>
  <si>
    <t>Ferranti</t>
  </si>
  <si>
    <t>Ercolani</t>
  </si>
  <si>
    <t>Maurizio</t>
  </si>
  <si>
    <t>Cesaretti</t>
  </si>
  <si>
    <t>Marcelli</t>
  </si>
  <si>
    <t>Liberi Podisti</t>
  </si>
  <si>
    <t>Paolocci</t>
  </si>
  <si>
    <t>Luca</t>
  </si>
  <si>
    <t>Zona Olimpica</t>
  </si>
  <si>
    <t>Muzzi</t>
  </si>
  <si>
    <t>Pesci</t>
  </si>
  <si>
    <t>Paolo</t>
  </si>
  <si>
    <t>Barberini</t>
  </si>
  <si>
    <t>Grazzini</t>
  </si>
  <si>
    <t>Bellitto</t>
  </si>
  <si>
    <t>Antonella</t>
  </si>
  <si>
    <t>FEM</t>
  </si>
  <si>
    <t>Orsini</t>
  </si>
  <si>
    <t>Romano</t>
  </si>
  <si>
    <t>Battaglini</t>
  </si>
  <si>
    <t>Rossi</t>
  </si>
  <si>
    <t>Foglietto</t>
  </si>
  <si>
    <t>Arturo</t>
  </si>
  <si>
    <t>Moscetti</t>
  </si>
  <si>
    <t>Varone</t>
  </si>
  <si>
    <t>Atletica Pegaso</t>
  </si>
  <si>
    <t>Golvelli</t>
  </si>
  <si>
    <t>Castagna</t>
  </si>
  <si>
    <t>Angelo</t>
  </si>
  <si>
    <t>Usai</t>
  </si>
  <si>
    <t>Giampaolo</t>
  </si>
  <si>
    <t>Lucchetti</t>
  </si>
  <si>
    <t>Silvia</t>
  </si>
  <si>
    <t>Basilico</t>
  </si>
  <si>
    <t>Mauro</t>
  </si>
  <si>
    <t>Sordini</t>
  </si>
  <si>
    <t>Laura</t>
  </si>
  <si>
    <t>Mari</t>
  </si>
  <si>
    <t>Luciano</t>
  </si>
  <si>
    <t>Burla</t>
  </si>
  <si>
    <t>Davies</t>
  </si>
  <si>
    <t>Ciriaci</t>
  </si>
  <si>
    <t>Cristiano</t>
  </si>
  <si>
    <t>Villa Ada</t>
  </si>
  <si>
    <t>Fiorucci</t>
  </si>
  <si>
    <t>Fausto</t>
  </si>
  <si>
    <t>Rappoli</t>
  </si>
  <si>
    <t>Renzo</t>
  </si>
  <si>
    <t>Laurenti</t>
  </si>
  <si>
    <t>Sbrilli</t>
  </si>
  <si>
    <t>Domenico</t>
  </si>
  <si>
    <t>Cianti</t>
  </si>
  <si>
    <t>Migliorini</t>
  </si>
  <si>
    <t>Vilma</t>
  </si>
  <si>
    <t>Alesini</t>
  </si>
  <si>
    <t>Arnaldo</t>
  </si>
  <si>
    <t>Governatori</t>
  </si>
  <si>
    <t>Giovanna</t>
  </si>
  <si>
    <t>Podistica Marathon Roma</t>
  </si>
  <si>
    <t>Barberis</t>
  </si>
  <si>
    <t>Andrea</t>
  </si>
  <si>
    <t>Atl. Pegaso</t>
  </si>
  <si>
    <t>Adiutori</t>
  </si>
  <si>
    <t>Paola</t>
  </si>
  <si>
    <t>UISP Orvieto</t>
  </si>
  <si>
    <t>Dilio</t>
  </si>
  <si>
    <t>Valentina</t>
  </si>
  <si>
    <t>Cristofari</t>
  </si>
  <si>
    <t>Nicoletta</t>
  </si>
  <si>
    <t>Zago</t>
  </si>
  <si>
    <t>Alessandra</t>
  </si>
  <si>
    <t>Severo</t>
  </si>
  <si>
    <t>Neto Jone</t>
  </si>
  <si>
    <t>Bruno</t>
  </si>
  <si>
    <t>Lamacchia</t>
  </si>
  <si>
    <t>Gaetano</t>
  </si>
  <si>
    <t>Romoli</t>
  </si>
  <si>
    <t>Vittorio</t>
  </si>
  <si>
    <t>Gari</t>
  </si>
  <si>
    <t>Benedetti</t>
  </si>
  <si>
    <t>Scorsino</t>
  </si>
  <si>
    <t>Eugenio</t>
  </si>
  <si>
    <t>Fernando</t>
  </si>
  <si>
    <t>Macchioni</t>
  </si>
  <si>
    <t>Brogi</t>
  </si>
  <si>
    <t>Atl. Faleria</t>
  </si>
  <si>
    <t>Veroli</t>
  </si>
  <si>
    <t>Audiutori</t>
  </si>
  <si>
    <t>Valeria</t>
  </si>
  <si>
    <t>Libera</t>
  </si>
  <si>
    <t>Gino</t>
  </si>
  <si>
    <t>Dominici</t>
  </si>
  <si>
    <t>Antonietta</t>
  </si>
  <si>
    <t>A.S.D. Podistica Solidarietà</t>
  </si>
  <si>
    <t>Corri ad Acquapendente</t>
  </si>
  <si>
    <t>Acquapendente (VT) Italia - Giovedì 28/07/2011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</si>
</sst>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2" fillId="4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202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0" t="s">
        <v>203</v>
      </c>
      <c r="B2" s="20"/>
      <c r="C2" s="20"/>
      <c r="D2" s="20"/>
      <c r="E2" s="20"/>
      <c r="F2" s="20"/>
      <c r="G2" s="20"/>
      <c r="H2" s="3" t="s">
        <v>0</v>
      </c>
      <c r="I2" s="4">
        <v>7.4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5" t="s">
        <v>20</v>
      </c>
      <c r="C4" s="35" t="s">
        <v>21</v>
      </c>
      <c r="D4" s="36" t="s">
        <v>12</v>
      </c>
      <c r="E4" s="35" t="s">
        <v>22</v>
      </c>
      <c r="F4" s="31">
        <v>0.015590277777777778</v>
      </c>
      <c r="G4" s="14" t="str">
        <f aca="true" t="shared" si="0" ref="G4:G67">TEXT(INT((HOUR(F4)*3600+MINUTE(F4)*60+SECOND(F4))/$I$2/60),"0")&amp;"."&amp;TEXT(MOD((HOUR(F4)*3600+MINUTE(F4)*60+SECOND(F4))/$I$2,60),"00")&amp;"/km"</f>
        <v>3.02/km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37" t="s">
        <v>23</v>
      </c>
      <c r="C5" s="37" t="s">
        <v>24</v>
      </c>
      <c r="D5" s="38" t="s">
        <v>13</v>
      </c>
      <c r="E5" s="37" t="s">
        <v>25</v>
      </c>
      <c r="F5" s="32">
        <v>0.01587962962962963</v>
      </c>
      <c r="G5" s="28" t="str">
        <f t="shared" si="0"/>
        <v>3.05/km</v>
      </c>
      <c r="H5" s="29">
        <f>F5-$F$4</f>
        <v>0.0002893518518518514</v>
      </c>
      <c r="I5" s="29">
        <f>F5-INDEX($F$4:$F$233,MATCH(D5,$D$4:$D$233,0))</f>
        <v>0</v>
      </c>
    </row>
    <row r="6" spans="1:9" s="11" customFormat="1" ht="15" customHeight="1">
      <c r="A6" s="28">
        <v>3</v>
      </c>
      <c r="B6" s="37" t="s">
        <v>26</v>
      </c>
      <c r="C6" s="37" t="s">
        <v>27</v>
      </c>
      <c r="D6" s="38" t="s">
        <v>13</v>
      </c>
      <c r="E6" s="37" t="s">
        <v>28</v>
      </c>
      <c r="F6" s="32">
        <v>0.016076388888888887</v>
      </c>
      <c r="G6" s="28" t="str">
        <f t="shared" si="0"/>
        <v>3.08/km</v>
      </c>
      <c r="H6" s="29">
        <f aca="true" t="shared" si="1" ref="H6:H21">F6-$F$4</f>
        <v>0.00048611111111110904</v>
      </c>
      <c r="I6" s="29">
        <f>F6-INDEX($F$4:$F$233,MATCH(D6,$D$4:$D$233,0))</f>
        <v>0.00019675925925925764</v>
      </c>
    </row>
    <row r="7" spans="1:9" s="11" customFormat="1" ht="15" customHeight="1">
      <c r="A7" s="28">
        <v>4</v>
      </c>
      <c r="B7" s="37" t="s">
        <v>29</v>
      </c>
      <c r="C7" s="37" t="s">
        <v>30</v>
      </c>
      <c r="D7" s="38" t="s">
        <v>14</v>
      </c>
      <c r="E7" s="37" t="s">
        <v>31</v>
      </c>
      <c r="F7" s="32">
        <v>0.016087962962962964</v>
      </c>
      <c r="G7" s="28" t="str">
        <f t="shared" si="0"/>
        <v>3.08/km</v>
      </c>
      <c r="H7" s="29">
        <f t="shared" si="1"/>
        <v>0.0004976851851851861</v>
      </c>
      <c r="I7" s="29">
        <f>F7-INDEX($F$4:$F$233,MATCH(D7,$D$4:$D$233,0))</f>
        <v>0</v>
      </c>
    </row>
    <row r="8" spans="1:9" s="11" customFormat="1" ht="15" customHeight="1">
      <c r="A8" s="28">
        <v>5</v>
      </c>
      <c r="B8" s="37" t="s">
        <v>32</v>
      </c>
      <c r="C8" s="37" t="s">
        <v>33</v>
      </c>
      <c r="D8" s="38" t="s">
        <v>12</v>
      </c>
      <c r="E8" s="37" t="s">
        <v>22</v>
      </c>
      <c r="F8" s="32">
        <v>0.01659722222222222</v>
      </c>
      <c r="G8" s="28" t="str">
        <f t="shared" si="0"/>
        <v>3.14/km</v>
      </c>
      <c r="H8" s="29">
        <f t="shared" si="1"/>
        <v>0.001006944444444444</v>
      </c>
      <c r="I8" s="29">
        <f>F8-INDEX($F$4:$F$233,MATCH(D8,$D$4:$D$233,0))</f>
        <v>0.001006944444444444</v>
      </c>
    </row>
    <row r="9" spans="1:9" s="11" customFormat="1" ht="15" customHeight="1">
      <c r="A9" s="28">
        <v>6</v>
      </c>
      <c r="B9" s="37" t="s">
        <v>34</v>
      </c>
      <c r="C9" s="37" t="s">
        <v>35</v>
      </c>
      <c r="D9" s="38" t="s">
        <v>11</v>
      </c>
      <c r="E9" s="37" t="s">
        <v>22</v>
      </c>
      <c r="F9" s="32">
        <v>0.016655092592592593</v>
      </c>
      <c r="G9" s="28" t="str">
        <f t="shared" si="0"/>
        <v>3.14/km</v>
      </c>
      <c r="H9" s="29">
        <f t="shared" si="1"/>
        <v>0.0010648148148148153</v>
      </c>
      <c r="I9" s="29">
        <f>F9-INDEX($F$4:$F$233,MATCH(D9,$D$4:$D$233,0))</f>
        <v>0</v>
      </c>
    </row>
    <row r="10" spans="1:9" s="11" customFormat="1" ht="15" customHeight="1">
      <c r="A10" s="28">
        <v>7</v>
      </c>
      <c r="B10" s="37" t="s">
        <v>36</v>
      </c>
      <c r="C10" s="37" t="s">
        <v>37</v>
      </c>
      <c r="D10" s="38" t="s">
        <v>14</v>
      </c>
      <c r="E10" s="37" t="s">
        <v>38</v>
      </c>
      <c r="F10" s="32">
        <v>0.01673611111111111</v>
      </c>
      <c r="G10" s="28" t="str">
        <f t="shared" si="0"/>
        <v>3.15/km</v>
      </c>
      <c r="H10" s="29">
        <f t="shared" si="1"/>
        <v>0.0011458333333333338</v>
      </c>
      <c r="I10" s="29">
        <f>F10-INDEX($F$4:$F$233,MATCH(D10,$D$4:$D$233,0))</f>
        <v>0.0006481481481481477</v>
      </c>
    </row>
    <row r="11" spans="1:9" s="11" customFormat="1" ht="15" customHeight="1">
      <c r="A11" s="28">
        <v>8</v>
      </c>
      <c r="B11" s="37" t="s">
        <v>39</v>
      </c>
      <c r="C11" s="37" t="s">
        <v>40</v>
      </c>
      <c r="D11" s="38" t="s">
        <v>14</v>
      </c>
      <c r="E11" s="37" t="s">
        <v>22</v>
      </c>
      <c r="F11" s="32">
        <v>0.01681712962962963</v>
      </c>
      <c r="G11" s="28" t="str">
        <f t="shared" si="0"/>
        <v>3.16/km</v>
      </c>
      <c r="H11" s="29">
        <f t="shared" si="1"/>
        <v>0.0012268518518518522</v>
      </c>
      <c r="I11" s="29">
        <f>F11-INDEX($F$4:$F$233,MATCH(D11,$D$4:$D$233,0))</f>
        <v>0.0007291666666666662</v>
      </c>
    </row>
    <row r="12" spans="1:9" s="11" customFormat="1" ht="15" customHeight="1">
      <c r="A12" s="28">
        <v>9</v>
      </c>
      <c r="B12" s="37" t="s">
        <v>41</v>
      </c>
      <c r="C12" s="37" t="s">
        <v>42</v>
      </c>
      <c r="D12" s="38" t="s">
        <v>12</v>
      </c>
      <c r="E12" s="37" t="s">
        <v>22</v>
      </c>
      <c r="F12" s="32">
        <v>0.016944444444444443</v>
      </c>
      <c r="G12" s="28" t="str">
        <f t="shared" si="0"/>
        <v>3.18/km</v>
      </c>
      <c r="H12" s="29">
        <f t="shared" si="1"/>
        <v>0.001354166666666665</v>
      </c>
      <c r="I12" s="29">
        <f>F12-INDEX($F$4:$F$233,MATCH(D12,$D$4:$D$233,0))</f>
        <v>0.001354166666666665</v>
      </c>
    </row>
    <row r="13" spans="1:9" s="11" customFormat="1" ht="15" customHeight="1">
      <c r="A13" s="28">
        <v>10</v>
      </c>
      <c r="B13" s="37" t="s">
        <v>43</v>
      </c>
      <c r="C13" s="37" t="s">
        <v>44</v>
      </c>
      <c r="D13" s="38" t="s">
        <v>16</v>
      </c>
      <c r="E13" s="37" t="s">
        <v>22</v>
      </c>
      <c r="F13" s="32">
        <v>0.017037037037037038</v>
      </c>
      <c r="G13" s="28" t="str">
        <f t="shared" si="0"/>
        <v>3.19/km</v>
      </c>
      <c r="H13" s="29">
        <f t="shared" si="1"/>
        <v>0.0014467592592592605</v>
      </c>
      <c r="I13" s="29">
        <f>F13-INDEX($F$4:$F$233,MATCH(D13,$D$4:$D$233,0))</f>
        <v>0</v>
      </c>
    </row>
    <row r="14" spans="1:9" s="11" customFormat="1" ht="15" customHeight="1">
      <c r="A14" s="28">
        <v>11</v>
      </c>
      <c r="B14" s="37" t="s">
        <v>45</v>
      </c>
      <c r="C14" s="37" t="s">
        <v>42</v>
      </c>
      <c r="D14" s="38" t="s">
        <v>11</v>
      </c>
      <c r="E14" s="37" t="s">
        <v>22</v>
      </c>
      <c r="F14" s="32">
        <v>0.017060185185185185</v>
      </c>
      <c r="G14" s="28" t="str">
        <f t="shared" si="0"/>
        <v>3.19/km</v>
      </c>
      <c r="H14" s="29">
        <f t="shared" si="1"/>
        <v>0.0014699074074074076</v>
      </c>
      <c r="I14" s="29">
        <f>F14-INDEX($F$4:$F$233,MATCH(D14,$D$4:$D$233,0))</f>
        <v>0.0004050925925925923</v>
      </c>
    </row>
    <row r="15" spans="1:9" s="11" customFormat="1" ht="15" customHeight="1">
      <c r="A15" s="28">
        <v>12</v>
      </c>
      <c r="B15" s="37" t="s">
        <v>46</v>
      </c>
      <c r="C15" s="37" t="s">
        <v>47</v>
      </c>
      <c r="D15" s="38" t="s">
        <v>11</v>
      </c>
      <c r="E15" s="37" t="s">
        <v>38</v>
      </c>
      <c r="F15" s="32">
        <v>0.017118055555555556</v>
      </c>
      <c r="G15" s="28" t="str">
        <f t="shared" si="0"/>
        <v>3.20/km</v>
      </c>
      <c r="H15" s="29">
        <f t="shared" si="1"/>
        <v>0.001527777777777779</v>
      </c>
      <c r="I15" s="29">
        <f>F15-INDEX($F$4:$F$233,MATCH(D15,$D$4:$D$233,0))</f>
        <v>0.00046296296296296363</v>
      </c>
    </row>
    <row r="16" spans="1:9" s="11" customFormat="1" ht="15" customHeight="1">
      <c r="A16" s="28">
        <v>13</v>
      </c>
      <c r="B16" s="37" t="s">
        <v>48</v>
      </c>
      <c r="C16" s="37" t="s">
        <v>49</v>
      </c>
      <c r="D16" s="38" t="s">
        <v>12</v>
      </c>
      <c r="E16" s="37" t="s">
        <v>22</v>
      </c>
      <c r="F16" s="32">
        <v>0.017152777777777777</v>
      </c>
      <c r="G16" s="28" t="str">
        <f t="shared" si="0"/>
        <v>3.20/km</v>
      </c>
      <c r="H16" s="29">
        <f t="shared" si="1"/>
        <v>0.0015624999999999997</v>
      </c>
      <c r="I16" s="29">
        <f>F16-INDEX($F$4:$F$233,MATCH(D16,$D$4:$D$233,0))</f>
        <v>0.0015624999999999997</v>
      </c>
    </row>
    <row r="17" spans="1:9" s="11" customFormat="1" ht="15" customHeight="1">
      <c r="A17" s="28">
        <v>14</v>
      </c>
      <c r="B17" s="37" t="s">
        <v>50</v>
      </c>
      <c r="C17" s="37" t="s">
        <v>51</v>
      </c>
      <c r="D17" s="38" t="s">
        <v>12</v>
      </c>
      <c r="E17" s="37" t="s">
        <v>22</v>
      </c>
      <c r="F17" s="32">
        <v>0.01719907407407407</v>
      </c>
      <c r="G17" s="28" t="str">
        <f t="shared" si="0"/>
        <v>3.21/km</v>
      </c>
      <c r="H17" s="29">
        <f t="shared" si="1"/>
        <v>0.001608796296296294</v>
      </c>
      <c r="I17" s="29">
        <f>F17-INDEX($F$4:$F$233,MATCH(D17,$D$4:$D$233,0))</f>
        <v>0.001608796296296294</v>
      </c>
    </row>
    <row r="18" spans="1:9" s="11" customFormat="1" ht="15" customHeight="1">
      <c r="A18" s="28">
        <v>15</v>
      </c>
      <c r="B18" s="37" t="s">
        <v>52</v>
      </c>
      <c r="C18" s="37" t="s">
        <v>53</v>
      </c>
      <c r="D18" s="38" t="s">
        <v>12</v>
      </c>
      <c r="E18" s="37" t="s">
        <v>54</v>
      </c>
      <c r="F18" s="32">
        <v>0.01721064814814815</v>
      </c>
      <c r="G18" s="28" t="str">
        <f t="shared" si="0"/>
        <v>3.21/km</v>
      </c>
      <c r="H18" s="29">
        <f t="shared" si="1"/>
        <v>0.001620370370370371</v>
      </c>
      <c r="I18" s="29">
        <f>F18-INDEX($F$4:$F$233,MATCH(D18,$D$4:$D$233,0))</f>
        <v>0.001620370370370371</v>
      </c>
    </row>
    <row r="19" spans="1:9" s="11" customFormat="1" ht="15" customHeight="1">
      <c r="A19" s="28">
        <v>16</v>
      </c>
      <c r="B19" s="37" t="s">
        <v>55</v>
      </c>
      <c r="C19" s="37" t="s">
        <v>56</v>
      </c>
      <c r="D19" s="38" t="s">
        <v>12</v>
      </c>
      <c r="E19" s="37" t="s">
        <v>57</v>
      </c>
      <c r="F19" s="32">
        <v>0.01724537037037037</v>
      </c>
      <c r="G19" s="28" t="str">
        <f t="shared" si="0"/>
        <v>3.21/km</v>
      </c>
      <c r="H19" s="29">
        <f t="shared" si="1"/>
        <v>0.0016550925925925917</v>
      </c>
      <c r="I19" s="29">
        <f>F19-INDEX($F$4:$F$233,MATCH(D19,$D$4:$D$233,0))</f>
        <v>0.0016550925925925917</v>
      </c>
    </row>
    <row r="20" spans="1:9" s="11" customFormat="1" ht="15" customHeight="1">
      <c r="A20" s="28">
        <v>17</v>
      </c>
      <c r="B20" s="37" t="s">
        <v>58</v>
      </c>
      <c r="C20" s="37" t="s">
        <v>59</v>
      </c>
      <c r="D20" s="38" t="s">
        <v>14</v>
      </c>
      <c r="E20" s="37" t="s">
        <v>60</v>
      </c>
      <c r="F20" s="32">
        <v>0.017291666666666667</v>
      </c>
      <c r="G20" s="28" t="str">
        <f t="shared" si="0"/>
        <v>3.22/km</v>
      </c>
      <c r="H20" s="29">
        <f t="shared" si="1"/>
        <v>0.0017013888888888894</v>
      </c>
      <c r="I20" s="29">
        <f>F20-INDEX($F$4:$F$233,MATCH(D20,$D$4:$D$233,0))</f>
        <v>0.0012037037037037034</v>
      </c>
    </row>
    <row r="21" spans="1:9" s="11" customFormat="1" ht="15" customHeight="1">
      <c r="A21" s="28">
        <v>18</v>
      </c>
      <c r="B21" s="37" t="s">
        <v>61</v>
      </c>
      <c r="C21" s="37" t="s">
        <v>62</v>
      </c>
      <c r="D21" s="38" t="s">
        <v>17</v>
      </c>
      <c r="E21" s="37" t="s">
        <v>22</v>
      </c>
      <c r="F21" s="32">
        <v>0.017395833333333336</v>
      </c>
      <c r="G21" s="28" t="str">
        <f t="shared" si="0"/>
        <v>3.23/km</v>
      </c>
      <c r="H21" s="29">
        <f t="shared" si="1"/>
        <v>0.0018055555555555585</v>
      </c>
      <c r="I21" s="29">
        <f>F21-INDEX($F$4:$F$233,MATCH(D21,$D$4:$D$233,0))</f>
        <v>0</v>
      </c>
    </row>
    <row r="22" spans="1:9" s="11" customFormat="1" ht="15" customHeight="1">
      <c r="A22" s="28">
        <v>19</v>
      </c>
      <c r="B22" s="37" t="s">
        <v>63</v>
      </c>
      <c r="C22" s="37" t="s">
        <v>64</v>
      </c>
      <c r="D22" s="38" t="s">
        <v>11</v>
      </c>
      <c r="E22" s="37" t="s">
        <v>22</v>
      </c>
      <c r="F22" s="32">
        <v>0.017569444444444447</v>
      </c>
      <c r="G22" s="28" t="str">
        <f t="shared" si="0"/>
        <v>3.25/km</v>
      </c>
      <c r="H22" s="29">
        <f>F22-$F$4</f>
        <v>0.001979166666666669</v>
      </c>
      <c r="I22" s="29">
        <f>F22-INDEX($F$4:$F$233,MATCH(D22,$D$4:$D$233,0))</f>
        <v>0.0009143518518518537</v>
      </c>
    </row>
    <row r="23" spans="1:9" s="11" customFormat="1" ht="15" customHeight="1">
      <c r="A23" s="28">
        <v>20</v>
      </c>
      <c r="B23" s="37" t="s">
        <v>65</v>
      </c>
      <c r="C23" s="37" t="s">
        <v>66</v>
      </c>
      <c r="D23" s="38" t="s">
        <v>12</v>
      </c>
      <c r="E23" s="37" t="s">
        <v>38</v>
      </c>
      <c r="F23" s="32">
        <v>0.017592592592592594</v>
      </c>
      <c r="G23" s="28" t="str">
        <f t="shared" si="0"/>
        <v>3.25/km</v>
      </c>
      <c r="H23" s="29">
        <f>F23-$F$4</f>
        <v>0.002002314814814816</v>
      </c>
      <c r="I23" s="29">
        <f>F23-INDEX($F$4:$F$233,MATCH(D23,$D$4:$D$233,0))</f>
        <v>0.002002314814814816</v>
      </c>
    </row>
    <row r="24" spans="1:9" s="11" customFormat="1" ht="15" customHeight="1">
      <c r="A24" s="28">
        <v>21</v>
      </c>
      <c r="B24" s="37" t="s">
        <v>67</v>
      </c>
      <c r="C24" s="37" t="s">
        <v>66</v>
      </c>
      <c r="D24" s="38" t="s">
        <v>11</v>
      </c>
      <c r="E24" s="37" t="s">
        <v>22</v>
      </c>
      <c r="F24" s="32">
        <v>0.01767361111111111</v>
      </c>
      <c r="G24" s="28" t="str">
        <f t="shared" si="0"/>
        <v>3.26/km</v>
      </c>
      <c r="H24" s="29">
        <f>F24-$F$4</f>
        <v>0.002083333333333331</v>
      </c>
      <c r="I24" s="29">
        <f>F24-INDEX($F$4:$F$233,MATCH(D24,$D$4:$D$233,0))</f>
        <v>0.0010185185185185158</v>
      </c>
    </row>
    <row r="25" spans="1:9" s="11" customFormat="1" ht="15" customHeight="1">
      <c r="A25" s="28">
        <v>22</v>
      </c>
      <c r="B25" s="37" t="s">
        <v>48</v>
      </c>
      <c r="C25" s="37" t="s">
        <v>68</v>
      </c>
      <c r="D25" s="38" t="s">
        <v>12</v>
      </c>
      <c r="E25" s="37" t="s">
        <v>22</v>
      </c>
      <c r="F25" s="32">
        <v>0.017800925925925925</v>
      </c>
      <c r="G25" s="28" t="str">
        <f t="shared" si="0"/>
        <v>3.28/km</v>
      </c>
      <c r="H25" s="29">
        <f>F25-$F$4</f>
        <v>0.0022106481481481473</v>
      </c>
      <c r="I25" s="29">
        <f>F25-INDEX($F$4:$F$233,MATCH(D25,$D$4:$D$233,0))</f>
        <v>0.0022106481481481473</v>
      </c>
    </row>
    <row r="26" spans="1:9" s="11" customFormat="1" ht="15" customHeight="1">
      <c r="A26" s="28">
        <v>23</v>
      </c>
      <c r="B26" s="37" t="s">
        <v>69</v>
      </c>
      <c r="C26" s="37" t="s">
        <v>70</v>
      </c>
      <c r="D26" s="38" t="s">
        <v>13</v>
      </c>
      <c r="E26" s="37" t="s">
        <v>71</v>
      </c>
      <c r="F26" s="32">
        <v>0.0178125</v>
      </c>
      <c r="G26" s="28" t="str">
        <f t="shared" si="0"/>
        <v>3.28/km</v>
      </c>
      <c r="H26" s="29">
        <f>F26-$F$4</f>
        <v>0.002222222222222221</v>
      </c>
      <c r="I26" s="29">
        <f>F26-INDEX($F$4:$F$233,MATCH(D26,$D$4:$D$233,0))</f>
        <v>0.0019328703703703695</v>
      </c>
    </row>
    <row r="27" spans="1:9" s="12" customFormat="1" ht="15" customHeight="1">
      <c r="A27" s="28">
        <v>24</v>
      </c>
      <c r="B27" s="37" t="s">
        <v>72</v>
      </c>
      <c r="C27" s="37" t="s">
        <v>73</v>
      </c>
      <c r="D27" s="38" t="s">
        <v>11</v>
      </c>
      <c r="E27" s="37" t="s">
        <v>38</v>
      </c>
      <c r="F27" s="32">
        <v>0.018043981481481484</v>
      </c>
      <c r="G27" s="28" t="str">
        <f t="shared" si="0"/>
        <v>3.31/km</v>
      </c>
      <c r="H27" s="29">
        <f aca="true" t="shared" si="2" ref="H27:H90">F27-$F$4</f>
        <v>0.002453703703703706</v>
      </c>
      <c r="I27" s="29">
        <f>F27-INDEX($F$4:$F$233,MATCH(D27,$D$4:$D$233,0))</f>
        <v>0.001388888888888891</v>
      </c>
    </row>
    <row r="28" spans="1:9" s="11" customFormat="1" ht="15" customHeight="1">
      <c r="A28" s="28">
        <v>25</v>
      </c>
      <c r="B28" s="37" t="s">
        <v>74</v>
      </c>
      <c r="C28" s="37" t="s">
        <v>75</v>
      </c>
      <c r="D28" s="38" t="s">
        <v>14</v>
      </c>
      <c r="E28" s="37" t="s">
        <v>76</v>
      </c>
      <c r="F28" s="32">
        <v>0.01810185185185185</v>
      </c>
      <c r="G28" s="28" t="str">
        <f t="shared" si="0"/>
        <v>3.31/km</v>
      </c>
      <c r="H28" s="29">
        <f t="shared" si="2"/>
        <v>0.002511574074074074</v>
      </c>
      <c r="I28" s="29">
        <f>F28-INDEX($F$4:$F$233,MATCH(D28,$D$4:$D$233,0))</f>
        <v>0.002013888888888888</v>
      </c>
    </row>
    <row r="29" spans="1:9" ht="15" customHeight="1">
      <c r="A29" s="28">
        <v>26</v>
      </c>
      <c r="B29" s="37" t="s">
        <v>77</v>
      </c>
      <c r="C29" s="37" t="s">
        <v>78</v>
      </c>
      <c r="D29" s="38" t="s">
        <v>11</v>
      </c>
      <c r="E29" s="37" t="s">
        <v>22</v>
      </c>
      <c r="F29" s="32">
        <v>0.018171296296296297</v>
      </c>
      <c r="G29" s="28" t="str">
        <f t="shared" si="0"/>
        <v>3.32/km</v>
      </c>
      <c r="H29" s="29">
        <f t="shared" si="2"/>
        <v>0.002581018518518519</v>
      </c>
      <c r="I29" s="29">
        <f>F29-INDEX($F$4:$F$233,MATCH(D29,$D$4:$D$233,0))</f>
        <v>0.0015162037037037036</v>
      </c>
    </row>
    <row r="30" spans="1:9" ht="15" customHeight="1">
      <c r="A30" s="28">
        <v>27</v>
      </c>
      <c r="B30" s="37" t="s">
        <v>79</v>
      </c>
      <c r="C30" s="37" t="s">
        <v>21</v>
      </c>
      <c r="D30" s="38" t="s">
        <v>12</v>
      </c>
      <c r="E30" s="37" t="s">
        <v>22</v>
      </c>
      <c r="F30" s="32">
        <v>0.01818287037037037</v>
      </c>
      <c r="G30" s="28" t="str">
        <f t="shared" si="0"/>
        <v>3.32/km</v>
      </c>
      <c r="H30" s="29">
        <f t="shared" si="2"/>
        <v>0.0025925925925925925</v>
      </c>
      <c r="I30" s="29">
        <f>F30-INDEX($F$4:$F$233,MATCH(D30,$D$4:$D$233,0))</f>
        <v>0.0025925925925925925</v>
      </c>
    </row>
    <row r="31" spans="1:9" ht="15" customHeight="1">
      <c r="A31" s="28">
        <v>28</v>
      </c>
      <c r="B31" s="37" t="s">
        <v>80</v>
      </c>
      <c r="C31" s="37" t="s">
        <v>81</v>
      </c>
      <c r="D31" s="38" t="s">
        <v>13</v>
      </c>
      <c r="E31" s="37" t="s">
        <v>28</v>
      </c>
      <c r="F31" s="32">
        <v>0.01832175925925926</v>
      </c>
      <c r="G31" s="28" t="str">
        <f t="shared" si="0"/>
        <v>3.34/km</v>
      </c>
      <c r="H31" s="29">
        <f t="shared" si="2"/>
        <v>0.0027314814814814823</v>
      </c>
      <c r="I31" s="29">
        <f>F31-INDEX($F$4:$F$233,MATCH(D31,$D$4:$D$233,0))</f>
        <v>0.002442129629629631</v>
      </c>
    </row>
    <row r="32" spans="1:9" ht="15" customHeight="1">
      <c r="A32" s="28">
        <v>29</v>
      </c>
      <c r="B32" s="37" t="s">
        <v>82</v>
      </c>
      <c r="C32" s="37" t="s">
        <v>83</v>
      </c>
      <c r="D32" s="38" t="s">
        <v>16</v>
      </c>
      <c r="E32" s="37" t="s">
        <v>84</v>
      </c>
      <c r="F32" s="32">
        <v>0.018391203703703705</v>
      </c>
      <c r="G32" s="28" t="str">
        <f t="shared" si="0"/>
        <v>3.35/km</v>
      </c>
      <c r="H32" s="29">
        <f t="shared" si="2"/>
        <v>0.002800925925925927</v>
      </c>
      <c r="I32" s="29">
        <f>F32-INDEX($F$4:$F$233,MATCH(D32,$D$4:$D$233,0))</f>
        <v>0.0013541666666666667</v>
      </c>
    </row>
    <row r="33" spans="1:9" ht="15" customHeight="1">
      <c r="A33" s="28">
        <v>30</v>
      </c>
      <c r="B33" s="37" t="s">
        <v>85</v>
      </c>
      <c r="C33" s="37" t="s">
        <v>35</v>
      </c>
      <c r="D33" s="38" t="s">
        <v>13</v>
      </c>
      <c r="E33" s="37" t="s">
        <v>86</v>
      </c>
      <c r="F33" s="32">
        <v>0.018391203703703705</v>
      </c>
      <c r="G33" s="28" t="str">
        <f t="shared" si="0"/>
        <v>3.35/km</v>
      </c>
      <c r="H33" s="29">
        <f t="shared" si="2"/>
        <v>0.002800925925925927</v>
      </c>
      <c r="I33" s="29">
        <f>F33-INDEX($F$4:$F$233,MATCH(D33,$D$4:$D$233,0))</f>
        <v>0.002511574074074076</v>
      </c>
    </row>
    <row r="34" spans="1:9" ht="15" customHeight="1">
      <c r="A34" s="28">
        <v>31</v>
      </c>
      <c r="B34" s="37" t="s">
        <v>87</v>
      </c>
      <c r="C34" s="37" t="s">
        <v>88</v>
      </c>
      <c r="D34" s="38" t="s">
        <v>17</v>
      </c>
      <c r="E34" s="37" t="s">
        <v>38</v>
      </c>
      <c r="F34" s="32">
        <v>0.018425925925925925</v>
      </c>
      <c r="G34" s="28" t="str">
        <f t="shared" si="0"/>
        <v>3.35/km</v>
      </c>
      <c r="H34" s="29">
        <f t="shared" si="2"/>
        <v>0.002835648148148148</v>
      </c>
      <c r="I34" s="29">
        <f>F34-INDEX($F$4:$F$233,MATCH(D34,$D$4:$D$233,0))</f>
        <v>0.0010300925925925894</v>
      </c>
    </row>
    <row r="35" spans="1:9" ht="15" customHeight="1">
      <c r="A35" s="28">
        <v>32</v>
      </c>
      <c r="B35" s="37" t="s">
        <v>89</v>
      </c>
      <c r="C35" s="37" t="s">
        <v>90</v>
      </c>
      <c r="D35" s="38" t="s">
        <v>12</v>
      </c>
      <c r="E35" s="37" t="s">
        <v>38</v>
      </c>
      <c r="F35" s="32">
        <v>0.018506944444444444</v>
      </c>
      <c r="G35" s="28" t="str">
        <f t="shared" si="0"/>
        <v>3.36/km</v>
      </c>
      <c r="H35" s="29">
        <f t="shared" si="2"/>
        <v>0.0029166666666666664</v>
      </c>
      <c r="I35" s="29">
        <f>F35-INDEX($F$4:$F$233,MATCH(D35,$D$4:$D$233,0))</f>
        <v>0.0029166666666666664</v>
      </c>
    </row>
    <row r="36" spans="1:9" ht="15" customHeight="1">
      <c r="A36" s="28">
        <v>33</v>
      </c>
      <c r="B36" s="37" t="s">
        <v>91</v>
      </c>
      <c r="C36" s="37" t="s">
        <v>35</v>
      </c>
      <c r="D36" s="38" t="s">
        <v>14</v>
      </c>
      <c r="E36" s="37" t="s">
        <v>84</v>
      </c>
      <c r="F36" s="32">
        <v>0.01880787037037037</v>
      </c>
      <c r="G36" s="28" t="str">
        <f t="shared" si="0"/>
        <v>3.40/km</v>
      </c>
      <c r="H36" s="29">
        <f t="shared" si="2"/>
        <v>0.003217592592592593</v>
      </c>
      <c r="I36" s="29">
        <f>F36-INDEX($F$4:$F$233,MATCH(D36,$D$4:$D$233,0))</f>
        <v>0.002719907407407407</v>
      </c>
    </row>
    <row r="37" spans="1:9" ht="15" customHeight="1">
      <c r="A37" s="28">
        <v>34</v>
      </c>
      <c r="B37" s="37" t="s">
        <v>92</v>
      </c>
      <c r="C37" s="37" t="s">
        <v>47</v>
      </c>
      <c r="D37" s="38" t="s">
        <v>11</v>
      </c>
      <c r="E37" s="37" t="s">
        <v>22</v>
      </c>
      <c r="F37" s="32">
        <v>0.01888888888888889</v>
      </c>
      <c r="G37" s="28" t="str">
        <f t="shared" si="0"/>
        <v>3.41/km</v>
      </c>
      <c r="H37" s="29">
        <f t="shared" si="2"/>
        <v>0.0032986111111111115</v>
      </c>
      <c r="I37" s="29">
        <f>F37-INDEX($F$4:$F$233,MATCH(D37,$D$4:$D$233,0))</f>
        <v>0.0022337962962962962</v>
      </c>
    </row>
    <row r="38" spans="1:9" ht="15" customHeight="1">
      <c r="A38" s="28">
        <v>35</v>
      </c>
      <c r="B38" s="37" t="s">
        <v>93</v>
      </c>
      <c r="C38" s="37" t="s">
        <v>94</v>
      </c>
      <c r="D38" s="38" t="s">
        <v>16</v>
      </c>
      <c r="E38" s="37" t="s">
        <v>95</v>
      </c>
      <c r="F38" s="32">
        <v>0.018900462962962963</v>
      </c>
      <c r="G38" s="28" t="str">
        <f t="shared" si="0"/>
        <v>3.41/km</v>
      </c>
      <c r="H38" s="29">
        <f t="shared" si="2"/>
        <v>0.003310185185185185</v>
      </c>
      <c r="I38" s="29">
        <f>F38-INDEX($F$4:$F$233,MATCH(D38,$D$4:$D$233,0))</f>
        <v>0.0018634259259259246</v>
      </c>
    </row>
    <row r="39" spans="1:9" ht="15" customHeight="1">
      <c r="A39" s="28">
        <v>36</v>
      </c>
      <c r="B39" s="37" t="s">
        <v>96</v>
      </c>
      <c r="C39" s="37" t="s">
        <v>97</v>
      </c>
      <c r="D39" s="38" t="s">
        <v>14</v>
      </c>
      <c r="E39" s="37" t="s">
        <v>22</v>
      </c>
      <c r="F39" s="32">
        <v>0.01892361111111111</v>
      </c>
      <c r="G39" s="28" t="str">
        <f t="shared" si="0"/>
        <v>3.41/km</v>
      </c>
      <c r="H39" s="29">
        <f t="shared" si="2"/>
        <v>0.0033333333333333322</v>
      </c>
      <c r="I39" s="29">
        <f>F39-INDEX($F$4:$F$233,MATCH(D39,$D$4:$D$233,0))</f>
        <v>0.002835648148148146</v>
      </c>
    </row>
    <row r="40" spans="1:9" ht="15" customHeight="1">
      <c r="A40" s="28">
        <v>37</v>
      </c>
      <c r="B40" s="37" t="s">
        <v>98</v>
      </c>
      <c r="C40" s="37" t="s">
        <v>27</v>
      </c>
      <c r="D40" s="38" t="s">
        <v>11</v>
      </c>
      <c r="E40" s="37" t="s">
        <v>60</v>
      </c>
      <c r="F40" s="32">
        <v>0.018958333333333334</v>
      </c>
      <c r="G40" s="28" t="str">
        <f t="shared" si="0"/>
        <v>3.41/km</v>
      </c>
      <c r="H40" s="29">
        <f t="shared" si="2"/>
        <v>0.0033680555555555564</v>
      </c>
      <c r="I40" s="29">
        <f>F40-INDEX($F$4:$F$233,MATCH(D40,$D$4:$D$233,0))</f>
        <v>0.002303240740740741</v>
      </c>
    </row>
    <row r="41" spans="1:9" ht="15" customHeight="1">
      <c r="A41" s="28">
        <v>38</v>
      </c>
      <c r="B41" s="37" t="s">
        <v>99</v>
      </c>
      <c r="C41" s="37" t="s">
        <v>100</v>
      </c>
      <c r="D41" s="38" t="s">
        <v>16</v>
      </c>
      <c r="E41" s="37" t="s">
        <v>101</v>
      </c>
      <c r="F41" s="32">
        <v>0.018969907407407408</v>
      </c>
      <c r="G41" s="28" t="str">
        <f t="shared" si="0"/>
        <v>3.41/km</v>
      </c>
      <c r="H41" s="29">
        <f t="shared" si="2"/>
        <v>0.00337962962962963</v>
      </c>
      <c r="I41" s="29">
        <f>F41-INDEX($F$4:$F$233,MATCH(D41,$D$4:$D$233,0))</f>
        <v>0.0019328703703703695</v>
      </c>
    </row>
    <row r="42" spans="1:9" ht="15" customHeight="1">
      <c r="A42" s="28">
        <v>39</v>
      </c>
      <c r="B42" s="37" t="s">
        <v>102</v>
      </c>
      <c r="C42" s="37" t="s">
        <v>103</v>
      </c>
      <c r="D42" s="38" t="s">
        <v>19</v>
      </c>
      <c r="E42" s="37" t="s">
        <v>38</v>
      </c>
      <c r="F42" s="32">
        <v>0.019039351851851852</v>
      </c>
      <c r="G42" s="28" t="str">
        <f t="shared" si="0"/>
        <v>3.42/km</v>
      </c>
      <c r="H42" s="29">
        <f t="shared" si="2"/>
        <v>0.003449074074074075</v>
      </c>
      <c r="I42" s="29">
        <f>F42-INDEX($F$4:$F$233,MATCH(D42,$D$4:$D$233,0))</f>
        <v>0</v>
      </c>
    </row>
    <row r="43" spans="1:9" ht="15" customHeight="1">
      <c r="A43" s="28">
        <v>40</v>
      </c>
      <c r="B43" s="37" t="s">
        <v>104</v>
      </c>
      <c r="C43" s="37" t="s">
        <v>105</v>
      </c>
      <c r="D43" s="38" t="s">
        <v>15</v>
      </c>
      <c r="E43" s="37" t="s">
        <v>106</v>
      </c>
      <c r="F43" s="32">
        <v>0.01909722222222222</v>
      </c>
      <c r="G43" s="28" t="str">
        <f t="shared" si="0"/>
        <v>3.43/km</v>
      </c>
      <c r="H43" s="29">
        <f t="shared" si="2"/>
        <v>0.0035069444444444427</v>
      </c>
      <c r="I43" s="29">
        <f>F43-INDEX($F$4:$F$233,MATCH(D43,$D$4:$D$233,0))</f>
        <v>0</v>
      </c>
    </row>
    <row r="44" spans="1:9" ht="15" customHeight="1">
      <c r="A44" s="28">
        <v>41</v>
      </c>
      <c r="B44" s="37" t="s">
        <v>107</v>
      </c>
      <c r="C44" s="37" t="s">
        <v>70</v>
      </c>
      <c r="D44" s="38" t="s">
        <v>16</v>
      </c>
      <c r="E44" s="37" t="s">
        <v>86</v>
      </c>
      <c r="F44" s="32">
        <v>0.019189814814814816</v>
      </c>
      <c r="G44" s="28" t="str">
        <f t="shared" si="0"/>
        <v>3.44/km</v>
      </c>
      <c r="H44" s="29">
        <f t="shared" si="2"/>
        <v>0.0035995370370370382</v>
      </c>
      <c r="I44" s="29">
        <f>F44-INDEX($F$4:$F$233,MATCH(D44,$D$4:$D$233,0))</f>
        <v>0.0021527777777777778</v>
      </c>
    </row>
    <row r="45" spans="1:9" ht="15" customHeight="1">
      <c r="A45" s="28">
        <v>42</v>
      </c>
      <c r="B45" s="37" t="s">
        <v>108</v>
      </c>
      <c r="C45" s="37" t="s">
        <v>35</v>
      </c>
      <c r="D45" s="38" t="s">
        <v>16</v>
      </c>
      <c r="E45" s="37" t="s">
        <v>22</v>
      </c>
      <c r="F45" s="32">
        <v>0.019224537037037037</v>
      </c>
      <c r="G45" s="28" t="str">
        <f t="shared" si="0"/>
        <v>3.44/km</v>
      </c>
      <c r="H45" s="29">
        <f t="shared" si="2"/>
        <v>0.003634259259259259</v>
      </c>
      <c r="I45" s="29">
        <f>F45-INDEX($F$4:$F$233,MATCH(D45,$D$4:$D$233,0))</f>
        <v>0.0021874999999999985</v>
      </c>
    </row>
    <row r="46" spans="1:9" ht="15" customHeight="1">
      <c r="A46" s="28">
        <v>43</v>
      </c>
      <c r="B46" s="37" t="s">
        <v>109</v>
      </c>
      <c r="C46" s="37" t="s">
        <v>110</v>
      </c>
      <c r="D46" s="38" t="s">
        <v>11</v>
      </c>
      <c r="E46" s="37" t="s">
        <v>38</v>
      </c>
      <c r="F46" s="32">
        <v>0.01925925925925926</v>
      </c>
      <c r="G46" s="28" t="str">
        <f t="shared" si="0"/>
        <v>3.45/km</v>
      </c>
      <c r="H46" s="29">
        <f t="shared" si="2"/>
        <v>0.003668981481481483</v>
      </c>
      <c r="I46" s="29">
        <f>F46-INDEX($F$4:$F$233,MATCH(D46,$D$4:$D$233,0))</f>
        <v>0.002604166666666668</v>
      </c>
    </row>
    <row r="47" spans="1:9" ht="15" customHeight="1">
      <c r="A47" s="28">
        <v>44</v>
      </c>
      <c r="B47" s="37" t="s">
        <v>111</v>
      </c>
      <c r="C47" s="37" t="s">
        <v>68</v>
      </c>
      <c r="D47" s="38" t="s">
        <v>13</v>
      </c>
      <c r="E47" s="37" t="s">
        <v>86</v>
      </c>
      <c r="F47" s="32">
        <v>0.019305555555555555</v>
      </c>
      <c r="G47" s="28" t="str">
        <f t="shared" si="0"/>
        <v>3.45/km</v>
      </c>
      <c r="H47" s="29">
        <f t="shared" si="2"/>
        <v>0.0037152777777777774</v>
      </c>
      <c r="I47" s="29">
        <f>F47-INDEX($F$4:$F$233,MATCH(D47,$D$4:$D$233,0))</f>
        <v>0.003425925925925926</v>
      </c>
    </row>
    <row r="48" spans="1:9" ht="15" customHeight="1">
      <c r="A48" s="28">
        <v>45</v>
      </c>
      <c r="B48" s="37" t="s">
        <v>112</v>
      </c>
      <c r="C48" s="37" t="s">
        <v>110</v>
      </c>
      <c r="D48" s="38" t="s">
        <v>11</v>
      </c>
      <c r="E48" s="37" t="s">
        <v>113</v>
      </c>
      <c r="F48" s="32">
        <v>0.019328703703703702</v>
      </c>
      <c r="G48" s="28" t="str">
        <f t="shared" si="0"/>
        <v>3.46/km</v>
      </c>
      <c r="H48" s="29">
        <f t="shared" si="2"/>
        <v>0.0037384259259259246</v>
      </c>
      <c r="I48" s="29">
        <f>F48-INDEX($F$4:$F$233,MATCH(D48,$D$4:$D$233,0))</f>
        <v>0.0026736111111111092</v>
      </c>
    </row>
    <row r="49" spans="1:9" ht="15" customHeight="1">
      <c r="A49" s="28">
        <v>46</v>
      </c>
      <c r="B49" s="37" t="s">
        <v>114</v>
      </c>
      <c r="C49" s="37" t="s">
        <v>115</v>
      </c>
      <c r="D49" s="38" t="s">
        <v>13</v>
      </c>
      <c r="E49" s="37" t="s">
        <v>116</v>
      </c>
      <c r="F49" s="32">
        <v>0.019351851851851853</v>
      </c>
      <c r="G49" s="28" t="str">
        <f t="shared" si="0"/>
        <v>3.46/km</v>
      </c>
      <c r="H49" s="29">
        <f t="shared" si="2"/>
        <v>0.003761574074074075</v>
      </c>
      <c r="I49" s="29">
        <f>F49-INDEX($F$4:$F$233,MATCH(D49,$D$4:$D$233,0))</f>
        <v>0.0034722222222222238</v>
      </c>
    </row>
    <row r="50" spans="1:9" ht="15" customHeight="1">
      <c r="A50" s="28">
        <v>47</v>
      </c>
      <c r="B50" s="37" t="s">
        <v>117</v>
      </c>
      <c r="C50" s="37" t="s">
        <v>59</v>
      </c>
      <c r="D50" s="38" t="s">
        <v>13</v>
      </c>
      <c r="E50" s="37" t="s">
        <v>38</v>
      </c>
      <c r="F50" s="32">
        <v>0.019363425925925926</v>
      </c>
      <c r="G50" s="28" t="str">
        <f t="shared" si="0"/>
        <v>3.46/km</v>
      </c>
      <c r="H50" s="29">
        <f t="shared" si="2"/>
        <v>0.0037731481481481487</v>
      </c>
      <c r="I50" s="29">
        <f>F50-INDEX($F$4:$F$233,MATCH(D50,$D$4:$D$233,0))</f>
        <v>0.0034837962962962973</v>
      </c>
    </row>
    <row r="51" spans="1:9" ht="15" customHeight="1">
      <c r="A51" s="28">
        <v>48</v>
      </c>
      <c r="B51" s="37" t="s">
        <v>118</v>
      </c>
      <c r="C51" s="37" t="s">
        <v>119</v>
      </c>
      <c r="D51" s="38" t="s">
        <v>13</v>
      </c>
      <c r="E51" s="37" t="s">
        <v>38</v>
      </c>
      <c r="F51" s="32">
        <v>0.019375</v>
      </c>
      <c r="G51" s="28" t="str">
        <f t="shared" si="0"/>
        <v>3.46/km</v>
      </c>
      <c r="H51" s="29">
        <f t="shared" si="2"/>
        <v>0.0037847222222222223</v>
      </c>
      <c r="I51" s="29">
        <f>F51-INDEX($F$4:$F$233,MATCH(D51,$D$4:$D$233,0))</f>
        <v>0.003495370370370371</v>
      </c>
    </row>
    <row r="52" spans="1:9" ht="15" customHeight="1">
      <c r="A52" s="28">
        <v>49</v>
      </c>
      <c r="B52" s="37" t="s">
        <v>120</v>
      </c>
      <c r="C52" s="37" t="s">
        <v>97</v>
      </c>
      <c r="D52" s="38" t="s">
        <v>16</v>
      </c>
      <c r="E52" s="37" t="s">
        <v>86</v>
      </c>
      <c r="F52" s="32">
        <v>0.019421296296296294</v>
      </c>
      <c r="G52" s="28" t="str">
        <f t="shared" si="0"/>
        <v>3.47/km</v>
      </c>
      <c r="H52" s="29">
        <f t="shared" si="2"/>
        <v>0.0038310185185185166</v>
      </c>
      <c r="I52" s="29">
        <f>F52-INDEX($F$4:$F$233,MATCH(D52,$D$4:$D$233,0))</f>
        <v>0.002384259259259256</v>
      </c>
    </row>
    <row r="53" spans="1:9" ht="15" customHeight="1">
      <c r="A53" s="28">
        <v>50</v>
      </c>
      <c r="B53" s="37" t="s">
        <v>121</v>
      </c>
      <c r="C53" s="37" t="s">
        <v>64</v>
      </c>
      <c r="D53" s="38" t="s">
        <v>14</v>
      </c>
      <c r="E53" s="37" t="s">
        <v>22</v>
      </c>
      <c r="F53" s="32">
        <v>0.01945601851851852</v>
      </c>
      <c r="G53" s="28" t="str">
        <f t="shared" si="0"/>
        <v>3.47/km</v>
      </c>
      <c r="H53" s="29">
        <f t="shared" si="2"/>
        <v>0.0038657407407407408</v>
      </c>
      <c r="I53" s="29">
        <f>F53-INDEX($F$4:$F$233,MATCH(D53,$D$4:$D$233,0))</f>
        <v>0.0033680555555555547</v>
      </c>
    </row>
    <row r="54" spans="1:9" ht="15" customHeight="1">
      <c r="A54" s="28">
        <v>51</v>
      </c>
      <c r="B54" s="37" t="s">
        <v>122</v>
      </c>
      <c r="C54" s="37" t="s">
        <v>123</v>
      </c>
      <c r="D54" s="38" t="s">
        <v>124</v>
      </c>
      <c r="E54" s="37" t="s">
        <v>38</v>
      </c>
      <c r="F54" s="32">
        <v>0.01954861111111111</v>
      </c>
      <c r="G54" s="28" t="str">
        <f t="shared" si="0"/>
        <v>3.48/km</v>
      </c>
      <c r="H54" s="29">
        <f t="shared" si="2"/>
        <v>0.003958333333333333</v>
      </c>
      <c r="I54" s="29">
        <f>F54-INDEX($F$4:$F$233,MATCH(D54,$D$4:$D$233,0))</f>
        <v>0</v>
      </c>
    </row>
    <row r="55" spans="1:9" ht="15" customHeight="1">
      <c r="A55" s="28">
        <v>52</v>
      </c>
      <c r="B55" s="37" t="s">
        <v>125</v>
      </c>
      <c r="C55" s="37" t="s">
        <v>126</v>
      </c>
      <c r="D55" s="38" t="s">
        <v>16</v>
      </c>
      <c r="E55" s="37" t="s">
        <v>113</v>
      </c>
      <c r="F55" s="32">
        <v>0.01960648148148148</v>
      </c>
      <c r="G55" s="28" t="str">
        <f t="shared" si="0"/>
        <v>3.49/km</v>
      </c>
      <c r="H55" s="29">
        <f t="shared" si="2"/>
        <v>0.004016203703703704</v>
      </c>
      <c r="I55" s="29">
        <f>F55-INDEX($F$4:$F$233,MATCH(D55,$D$4:$D$233,0))</f>
        <v>0.0025694444444444436</v>
      </c>
    </row>
    <row r="56" spans="1:9" ht="15" customHeight="1">
      <c r="A56" s="28">
        <v>53</v>
      </c>
      <c r="B56" s="37" t="s">
        <v>127</v>
      </c>
      <c r="C56" s="37" t="s">
        <v>97</v>
      </c>
      <c r="D56" s="38" t="s">
        <v>16</v>
      </c>
      <c r="E56" s="37" t="s">
        <v>38</v>
      </c>
      <c r="F56" s="32">
        <v>0.019641203703703706</v>
      </c>
      <c r="G56" s="28" t="str">
        <f t="shared" si="0"/>
        <v>3.49/km</v>
      </c>
      <c r="H56" s="29">
        <f t="shared" si="2"/>
        <v>0.004050925925925928</v>
      </c>
      <c r="I56" s="29">
        <f>F56-INDEX($F$4:$F$233,MATCH(D56,$D$4:$D$233,0))</f>
        <v>0.002604166666666668</v>
      </c>
    </row>
    <row r="57" spans="1:9" ht="15" customHeight="1">
      <c r="A57" s="28">
        <v>54</v>
      </c>
      <c r="B57" s="37" t="s">
        <v>128</v>
      </c>
      <c r="C57" s="37" t="s">
        <v>115</v>
      </c>
      <c r="D57" s="38" t="s">
        <v>11</v>
      </c>
      <c r="E57" s="37" t="s">
        <v>28</v>
      </c>
      <c r="F57" s="32">
        <v>0.019768518518518515</v>
      </c>
      <c r="G57" s="28" t="str">
        <f t="shared" si="0"/>
        <v>3.51/km</v>
      </c>
      <c r="H57" s="29">
        <f t="shared" si="2"/>
        <v>0.004178240740740738</v>
      </c>
      <c r="I57" s="29">
        <f>F57-INDEX($F$4:$F$233,MATCH(D57,$D$4:$D$233,0))</f>
        <v>0.0031134259259259223</v>
      </c>
    </row>
    <row r="58" spans="1:9" ht="15" customHeight="1">
      <c r="A58" s="28">
        <v>55</v>
      </c>
      <c r="B58" s="37" t="s">
        <v>129</v>
      </c>
      <c r="C58" s="37" t="s">
        <v>130</v>
      </c>
      <c r="D58" s="38" t="s">
        <v>17</v>
      </c>
      <c r="E58" s="37" t="s">
        <v>22</v>
      </c>
      <c r="F58" s="32">
        <v>0.01980324074074074</v>
      </c>
      <c r="G58" s="28" t="str">
        <f t="shared" si="0"/>
        <v>3.51/km</v>
      </c>
      <c r="H58" s="29">
        <f t="shared" si="2"/>
        <v>0.004212962962962962</v>
      </c>
      <c r="I58" s="29">
        <f>F58-INDEX($F$4:$F$233,MATCH(D58,$D$4:$D$233,0))</f>
        <v>0.0024074074074074032</v>
      </c>
    </row>
    <row r="59" spans="1:9" ht="15" customHeight="1">
      <c r="A59" s="28">
        <v>56</v>
      </c>
      <c r="B59" s="37" t="s">
        <v>131</v>
      </c>
      <c r="C59" s="37" t="s">
        <v>83</v>
      </c>
      <c r="D59" s="38" t="s">
        <v>11</v>
      </c>
      <c r="E59" s="37" t="s">
        <v>38</v>
      </c>
      <c r="F59" s="32">
        <v>0.01982638888888889</v>
      </c>
      <c r="G59" s="28" t="str">
        <f t="shared" si="0"/>
        <v>3.51/km</v>
      </c>
      <c r="H59" s="29">
        <f t="shared" si="2"/>
        <v>0.004236111111111112</v>
      </c>
      <c r="I59" s="29">
        <f>F59-INDEX($F$4:$F$233,MATCH(D59,$D$4:$D$233,0))</f>
        <v>0.003171296296296297</v>
      </c>
    </row>
    <row r="60" spans="1:9" ht="15" customHeight="1">
      <c r="A60" s="28">
        <v>57</v>
      </c>
      <c r="B60" s="37" t="s">
        <v>128</v>
      </c>
      <c r="C60" s="37" t="s">
        <v>42</v>
      </c>
      <c r="D60" s="38" t="s">
        <v>13</v>
      </c>
      <c r="E60" s="37" t="s">
        <v>38</v>
      </c>
      <c r="F60" s="32">
        <v>0.019918981481481482</v>
      </c>
      <c r="G60" s="28" t="str">
        <f t="shared" si="0"/>
        <v>3.53/km</v>
      </c>
      <c r="H60" s="29">
        <f t="shared" si="2"/>
        <v>0.004328703703703704</v>
      </c>
      <c r="I60" s="29">
        <f>F60-INDEX($F$4:$F$233,MATCH(D60,$D$4:$D$233,0))</f>
        <v>0.004039351851851853</v>
      </c>
    </row>
    <row r="61" spans="1:9" ht="15" customHeight="1">
      <c r="A61" s="28">
        <v>58</v>
      </c>
      <c r="B61" s="37" t="s">
        <v>132</v>
      </c>
      <c r="C61" s="37" t="s">
        <v>42</v>
      </c>
      <c r="D61" s="38" t="s">
        <v>17</v>
      </c>
      <c r="E61" s="37" t="s">
        <v>133</v>
      </c>
      <c r="F61" s="32">
        <v>0.02</v>
      </c>
      <c r="G61" s="28" t="str">
        <f t="shared" si="0"/>
        <v>3.54/km</v>
      </c>
      <c r="H61" s="29">
        <f t="shared" si="2"/>
        <v>0.004409722222222223</v>
      </c>
      <c r="I61" s="29">
        <f>F61-INDEX($F$4:$F$233,MATCH(D61,$D$4:$D$233,0))</f>
        <v>0.0026041666666666644</v>
      </c>
    </row>
    <row r="62" spans="1:9" ht="15" customHeight="1">
      <c r="A62" s="16">
        <v>59</v>
      </c>
      <c r="B62" s="42" t="s">
        <v>134</v>
      </c>
      <c r="C62" s="42" t="s">
        <v>59</v>
      </c>
      <c r="D62" s="41" t="s">
        <v>15</v>
      </c>
      <c r="E62" s="42" t="s">
        <v>201</v>
      </c>
      <c r="F62" s="34">
        <v>0.020023148148148148</v>
      </c>
      <c r="G62" s="16" t="str">
        <f t="shared" si="0"/>
        <v>3.54/km</v>
      </c>
      <c r="H62" s="17">
        <f t="shared" si="2"/>
        <v>0.00443287037037037</v>
      </c>
      <c r="I62" s="17">
        <f>F62-INDEX($F$4:$F$233,MATCH(D62,$D$4:$D$233,0))</f>
        <v>0.0009259259259259273</v>
      </c>
    </row>
    <row r="63" spans="1:9" ht="15" customHeight="1">
      <c r="A63" s="28">
        <v>60</v>
      </c>
      <c r="B63" s="37" t="s">
        <v>135</v>
      </c>
      <c r="C63" s="37" t="s">
        <v>136</v>
      </c>
      <c r="D63" s="38" t="s">
        <v>13</v>
      </c>
      <c r="E63" s="37" t="s">
        <v>22</v>
      </c>
      <c r="F63" s="32">
        <v>0.02005787037037037</v>
      </c>
      <c r="G63" s="28" t="str">
        <f t="shared" si="0"/>
        <v>3.54/km</v>
      </c>
      <c r="H63" s="29">
        <f t="shared" si="2"/>
        <v>0.004467592592592591</v>
      </c>
      <c r="I63" s="29">
        <f>F63-INDEX($F$4:$F$233,MATCH(D63,$D$4:$D$233,0))</f>
        <v>0.004178240740740739</v>
      </c>
    </row>
    <row r="64" spans="1:9" ht="15" customHeight="1">
      <c r="A64" s="28">
        <v>61</v>
      </c>
      <c r="B64" s="37" t="s">
        <v>109</v>
      </c>
      <c r="C64" s="37" t="s">
        <v>49</v>
      </c>
      <c r="D64" s="38" t="s">
        <v>11</v>
      </c>
      <c r="E64" s="37" t="s">
        <v>38</v>
      </c>
      <c r="F64" s="32">
        <v>0.02037037037037037</v>
      </c>
      <c r="G64" s="28" t="str">
        <f t="shared" si="0"/>
        <v>3.58/km</v>
      </c>
      <c r="H64" s="29">
        <f t="shared" si="2"/>
        <v>0.004780092592592591</v>
      </c>
      <c r="I64" s="29">
        <f>F64-INDEX($F$4:$F$233,MATCH(D64,$D$4:$D$233,0))</f>
        <v>0.0037152777777777757</v>
      </c>
    </row>
    <row r="65" spans="1:9" ht="15" customHeight="1">
      <c r="A65" s="28">
        <v>62</v>
      </c>
      <c r="B65" s="37" t="s">
        <v>137</v>
      </c>
      <c r="C65" s="37" t="s">
        <v>138</v>
      </c>
      <c r="D65" s="38" t="s">
        <v>17</v>
      </c>
      <c r="E65" s="37" t="s">
        <v>113</v>
      </c>
      <c r="F65" s="32">
        <v>0.020405092592592593</v>
      </c>
      <c r="G65" s="28" t="str">
        <f t="shared" si="0"/>
        <v>3.58/km</v>
      </c>
      <c r="H65" s="29">
        <f t="shared" si="2"/>
        <v>0.004814814814814815</v>
      </c>
      <c r="I65" s="29">
        <f>F65-INDEX($F$4:$F$233,MATCH(D65,$D$4:$D$233,0))</f>
        <v>0.0030092592592592567</v>
      </c>
    </row>
    <row r="66" spans="1:9" ht="15" customHeight="1">
      <c r="A66" s="28">
        <v>63</v>
      </c>
      <c r="B66" s="37" t="s">
        <v>139</v>
      </c>
      <c r="C66" s="37" t="s">
        <v>140</v>
      </c>
      <c r="D66" s="38" t="s">
        <v>124</v>
      </c>
      <c r="E66" s="37" t="s">
        <v>54</v>
      </c>
      <c r="F66" s="32">
        <v>0.02045138888888889</v>
      </c>
      <c r="G66" s="28" t="str">
        <f t="shared" si="0"/>
        <v>3.59/km</v>
      </c>
      <c r="H66" s="29">
        <f t="shared" si="2"/>
        <v>0.004861111111111113</v>
      </c>
      <c r="I66" s="29">
        <f>F66-INDEX($F$4:$F$233,MATCH(D66,$D$4:$D$233,0))</f>
        <v>0.0009027777777777801</v>
      </c>
    </row>
    <row r="67" spans="1:9" ht="15" customHeight="1">
      <c r="A67" s="28">
        <v>64</v>
      </c>
      <c r="B67" s="37" t="s">
        <v>141</v>
      </c>
      <c r="C67" s="37" t="s">
        <v>142</v>
      </c>
      <c r="D67" s="38" t="s">
        <v>16</v>
      </c>
      <c r="E67" s="37" t="s">
        <v>95</v>
      </c>
      <c r="F67" s="32">
        <v>0.020520833333333332</v>
      </c>
      <c r="G67" s="28" t="str">
        <f t="shared" si="0"/>
        <v>3.60/km</v>
      </c>
      <c r="H67" s="29">
        <f t="shared" si="2"/>
        <v>0.004930555555555554</v>
      </c>
      <c r="I67" s="29">
        <f>F67-INDEX($F$4:$F$233,MATCH(D67,$D$4:$D$233,0))</f>
        <v>0.003483796296296294</v>
      </c>
    </row>
    <row r="68" spans="1:9" ht="15" customHeight="1">
      <c r="A68" s="28">
        <v>65</v>
      </c>
      <c r="B68" s="37" t="s">
        <v>143</v>
      </c>
      <c r="C68" s="37" t="s">
        <v>144</v>
      </c>
      <c r="D68" s="38" t="s">
        <v>124</v>
      </c>
      <c r="E68" s="37" t="s">
        <v>38</v>
      </c>
      <c r="F68" s="32">
        <v>0.02056712962962963</v>
      </c>
      <c r="G68" s="28" t="str">
        <f aca="true" t="shared" si="3" ref="G68:G101">TEXT(INT((HOUR(F68)*3600+MINUTE(F68)*60+SECOND(F68))/$I$2/60),"0")&amp;"."&amp;TEXT(MOD((HOUR(F68)*3600+MINUTE(F68)*60+SECOND(F68))/$I$2,60),"00")&amp;"/km"</f>
        <v>4.00/km</v>
      </c>
      <c r="H68" s="29">
        <f t="shared" si="2"/>
        <v>0.004976851851851852</v>
      </c>
      <c r="I68" s="29">
        <f>F68-INDEX($F$4:$F$233,MATCH(D68,$D$4:$D$233,0))</f>
        <v>0.0010185185185185193</v>
      </c>
    </row>
    <row r="69" spans="1:9" ht="15" customHeight="1">
      <c r="A69" s="28">
        <v>66</v>
      </c>
      <c r="B69" s="37" t="s">
        <v>145</v>
      </c>
      <c r="C69" s="37" t="s">
        <v>47</v>
      </c>
      <c r="D69" s="38" t="s">
        <v>11</v>
      </c>
      <c r="E69" s="37" t="s">
        <v>22</v>
      </c>
      <c r="F69" s="32">
        <v>0.020590277777777777</v>
      </c>
      <c r="G69" s="28" t="str">
        <f t="shared" si="3"/>
        <v>4.00/km</v>
      </c>
      <c r="H69" s="29">
        <f t="shared" si="2"/>
        <v>0.004999999999999999</v>
      </c>
      <c r="I69" s="29">
        <f>F69-INDEX($F$4:$F$233,MATCH(D69,$D$4:$D$233,0))</f>
        <v>0.003935185185185184</v>
      </c>
    </row>
    <row r="70" spans="1:9" ht="15" customHeight="1">
      <c r="A70" s="28">
        <v>67</v>
      </c>
      <c r="B70" s="37" t="s">
        <v>108</v>
      </c>
      <c r="C70" s="37" t="s">
        <v>146</v>
      </c>
      <c r="D70" s="38" t="s">
        <v>16</v>
      </c>
      <c r="E70" s="37" t="s">
        <v>22</v>
      </c>
      <c r="F70" s="32">
        <v>0.020625</v>
      </c>
      <c r="G70" s="28" t="str">
        <f t="shared" si="3"/>
        <v>4.01/km</v>
      </c>
      <c r="H70" s="29">
        <f t="shared" si="2"/>
        <v>0.005034722222222223</v>
      </c>
      <c r="I70" s="29">
        <f>F70-INDEX($F$4:$F$233,MATCH(D70,$D$4:$D$233,0))</f>
        <v>0.003587962962962963</v>
      </c>
    </row>
    <row r="71" spans="1:9" ht="15" customHeight="1">
      <c r="A71" s="28">
        <v>68</v>
      </c>
      <c r="B71" s="37" t="s">
        <v>147</v>
      </c>
      <c r="C71" s="37" t="s">
        <v>148</v>
      </c>
      <c r="D71" s="38" t="s">
        <v>12</v>
      </c>
      <c r="E71" s="37" t="s">
        <v>60</v>
      </c>
      <c r="F71" s="32">
        <v>0.02065972222222222</v>
      </c>
      <c r="G71" s="28" t="str">
        <f t="shared" si="3"/>
        <v>4.01/km</v>
      </c>
      <c r="H71" s="29">
        <f t="shared" si="2"/>
        <v>0.005069444444444444</v>
      </c>
      <c r="I71" s="29">
        <f>F71-INDEX($F$4:$F$233,MATCH(D71,$D$4:$D$233,0))</f>
        <v>0.005069444444444444</v>
      </c>
    </row>
    <row r="72" spans="1:9" ht="15" customHeight="1">
      <c r="A72" s="28">
        <v>69</v>
      </c>
      <c r="B72" s="37" t="s">
        <v>149</v>
      </c>
      <c r="C72" s="37" t="s">
        <v>150</v>
      </c>
      <c r="D72" s="38" t="s">
        <v>13</v>
      </c>
      <c r="E72" s="37" t="s">
        <v>151</v>
      </c>
      <c r="F72" s="32">
        <v>0.020682870370370372</v>
      </c>
      <c r="G72" s="28" t="str">
        <f t="shared" si="3"/>
        <v>4.01/km</v>
      </c>
      <c r="H72" s="29">
        <f t="shared" si="2"/>
        <v>0.005092592592592595</v>
      </c>
      <c r="I72" s="29">
        <f>F72-INDEX($F$4:$F$233,MATCH(D72,$D$4:$D$233,0))</f>
        <v>0.004803240740740743</v>
      </c>
    </row>
    <row r="73" spans="1:9" ht="15" customHeight="1">
      <c r="A73" s="28">
        <v>70</v>
      </c>
      <c r="B73" s="37" t="s">
        <v>152</v>
      </c>
      <c r="C73" s="37" t="s">
        <v>153</v>
      </c>
      <c r="D73" s="38" t="s">
        <v>17</v>
      </c>
      <c r="E73" s="37" t="s">
        <v>84</v>
      </c>
      <c r="F73" s="32">
        <v>0.020844907407407406</v>
      </c>
      <c r="G73" s="28" t="str">
        <f t="shared" si="3"/>
        <v>4.03/km</v>
      </c>
      <c r="H73" s="29">
        <f t="shared" si="2"/>
        <v>0.005254629629629628</v>
      </c>
      <c r="I73" s="29">
        <f>F73-INDEX($F$4:$F$233,MATCH(D73,$D$4:$D$233,0))</f>
        <v>0.0034490740740740697</v>
      </c>
    </row>
    <row r="74" spans="1:9" ht="15" customHeight="1">
      <c r="A74" s="28">
        <v>71</v>
      </c>
      <c r="B74" s="37" t="s">
        <v>154</v>
      </c>
      <c r="C74" s="37" t="s">
        <v>155</v>
      </c>
      <c r="D74" s="38" t="s">
        <v>15</v>
      </c>
      <c r="E74" s="37" t="s">
        <v>38</v>
      </c>
      <c r="F74" s="32">
        <v>0.020925925925925928</v>
      </c>
      <c r="G74" s="28" t="str">
        <f t="shared" si="3"/>
        <v>4.04/km</v>
      </c>
      <c r="H74" s="29">
        <f t="shared" si="2"/>
        <v>0.00533564814814815</v>
      </c>
      <c r="I74" s="29">
        <f>F74-INDEX($F$4:$F$233,MATCH(D74,$D$4:$D$233,0))</f>
        <v>0.0018287037037037074</v>
      </c>
    </row>
    <row r="75" spans="1:9" ht="15" customHeight="1">
      <c r="A75" s="28">
        <v>72</v>
      </c>
      <c r="B75" s="37" t="s">
        <v>156</v>
      </c>
      <c r="C75" s="37" t="s">
        <v>66</v>
      </c>
      <c r="D75" s="38" t="s">
        <v>13</v>
      </c>
      <c r="E75" s="37" t="s">
        <v>22</v>
      </c>
      <c r="F75" s="32">
        <v>0.02096064814814815</v>
      </c>
      <c r="G75" s="28" t="str">
        <f t="shared" si="3"/>
        <v>4.05/km</v>
      </c>
      <c r="H75" s="29">
        <f t="shared" si="2"/>
        <v>0.005370370370370371</v>
      </c>
      <c r="I75" s="29">
        <f>F75-INDEX($F$4:$F$233,MATCH(D75,$D$4:$D$233,0))</f>
        <v>0.005081018518518519</v>
      </c>
    </row>
    <row r="76" spans="1:9" ht="15" customHeight="1">
      <c r="A76" s="28">
        <v>73</v>
      </c>
      <c r="B76" s="37" t="s">
        <v>157</v>
      </c>
      <c r="C76" s="37" t="s">
        <v>158</v>
      </c>
      <c r="D76" s="38" t="s">
        <v>15</v>
      </c>
      <c r="E76" s="37" t="s">
        <v>28</v>
      </c>
      <c r="F76" s="32">
        <v>0.021064814814814814</v>
      </c>
      <c r="G76" s="28" t="str">
        <f t="shared" si="3"/>
        <v>4.06/km</v>
      </c>
      <c r="H76" s="29">
        <f t="shared" si="2"/>
        <v>0.0054745370370370364</v>
      </c>
      <c r="I76" s="29">
        <f>F76-INDEX($F$4:$F$233,MATCH(D76,$D$4:$D$233,0))</f>
        <v>0.0019675925925925937</v>
      </c>
    </row>
    <row r="77" spans="1:9" ht="15" customHeight="1">
      <c r="A77" s="28">
        <v>74</v>
      </c>
      <c r="B77" s="37" t="s">
        <v>159</v>
      </c>
      <c r="C77" s="37" t="s">
        <v>30</v>
      </c>
      <c r="D77" s="38" t="s">
        <v>11</v>
      </c>
      <c r="E77" s="37" t="s">
        <v>113</v>
      </c>
      <c r="F77" s="32">
        <v>0.021099537037037038</v>
      </c>
      <c r="G77" s="28" t="str">
        <f t="shared" si="3"/>
        <v>4.06/km</v>
      </c>
      <c r="H77" s="29">
        <f t="shared" si="2"/>
        <v>0.005509259259259261</v>
      </c>
      <c r="I77" s="29">
        <f>F77-INDEX($F$4:$F$233,MATCH(D77,$D$4:$D$233,0))</f>
        <v>0.004444444444444445</v>
      </c>
    </row>
    <row r="78" spans="1:9" ht="15" customHeight="1">
      <c r="A78" s="28">
        <v>75</v>
      </c>
      <c r="B78" s="37" t="s">
        <v>160</v>
      </c>
      <c r="C78" s="37" t="s">
        <v>161</v>
      </c>
      <c r="D78" s="38" t="s">
        <v>124</v>
      </c>
      <c r="E78" s="37" t="s">
        <v>113</v>
      </c>
      <c r="F78" s="32">
        <v>0.02125</v>
      </c>
      <c r="G78" s="28" t="str">
        <f t="shared" si="3"/>
        <v>4.08/km</v>
      </c>
      <c r="H78" s="29">
        <f t="shared" si="2"/>
        <v>0.005659722222222224</v>
      </c>
      <c r="I78" s="29">
        <f>F78-INDEX($F$4:$F$233,MATCH(D78,$D$4:$D$233,0))</f>
        <v>0.0017013888888888912</v>
      </c>
    </row>
    <row r="79" spans="1:9" ht="15" customHeight="1">
      <c r="A79" s="28">
        <v>76</v>
      </c>
      <c r="B79" s="37" t="s">
        <v>162</v>
      </c>
      <c r="C79" s="37" t="s">
        <v>163</v>
      </c>
      <c r="D79" s="38" t="s">
        <v>11</v>
      </c>
      <c r="E79" s="37" t="s">
        <v>38</v>
      </c>
      <c r="F79" s="32">
        <v>0.021435185185185186</v>
      </c>
      <c r="G79" s="28" t="str">
        <f t="shared" si="3"/>
        <v>4.10/km</v>
      </c>
      <c r="H79" s="29">
        <f t="shared" si="2"/>
        <v>0.005844907407407408</v>
      </c>
      <c r="I79" s="29">
        <f>F79-INDEX($F$4:$F$233,MATCH(D79,$D$4:$D$233,0))</f>
        <v>0.004780092592592593</v>
      </c>
    </row>
    <row r="80" spans="1:9" ht="15" customHeight="1">
      <c r="A80" s="28">
        <v>77</v>
      </c>
      <c r="B80" s="37" t="s">
        <v>164</v>
      </c>
      <c r="C80" s="37" t="s">
        <v>165</v>
      </c>
      <c r="D80" s="38" t="s">
        <v>124</v>
      </c>
      <c r="E80" s="37" t="s">
        <v>166</v>
      </c>
      <c r="F80" s="32">
        <v>0.02153935185185185</v>
      </c>
      <c r="G80" s="28" t="str">
        <f t="shared" si="3"/>
        <v>4.11/km</v>
      </c>
      <c r="H80" s="29">
        <f t="shared" si="2"/>
        <v>0.005949074074074074</v>
      </c>
      <c r="I80" s="29">
        <f>F80-INDEX($F$4:$F$233,MATCH(D80,$D$4:$D$233,0))</f>
        <v>0.001990740740740741</v>
      </c>
    </row>
    <row r="81" spans="1:9" ht="15" customHeight="1">
      <c r="A81" s="28">
        <v>78</v>
      </c>
      <c r="B81" s="37" t="s">
        <v>167</v>
      </c>
      <c r="C81" s="37" t="s">
        <v>168</v>
      </c>
      <c r="D81" s="38" t="s">
        <v>13</v>
      </c>
      <c r="E81" s="37" t="s">
        <v>169</v>
      </c>
      <c r="F81" s="32">
        <v>0.021550925925925928</v>
      </c>
      <c r="G81" s="28" t="str">
        <f t="shared" si="3"/>
        <v>4.12/km</v>
      </c>
      <c r="H81" s="29">
        <f t="shared" si="2"/>
        <v>0.005960648148148151</v>
      </c>
      <c r="I81" s="29">
        <f>F81-INDEX($F$4:$F$233,MATCH(D81,$D$4:$D$233,0))</f>
        <v>0.005671296296296299</v>
      </c>
    </row>
    <row r="82" spans="1:9" ht="15" customHeight="1">
      <c r="A82" s="28">
        <v>79</v>
      </c>
      <c r="B82" s="37" t="s">
        <v>170</v>
      </c>
      <c r="C82" s="37" t="s">
        <v>171</v>
      </c>
      <c r="D82" s="38" t="s">
        <v>124</v>
      </c>
      <c r="E82" s="37" t="s">
        <v>172</v>
      </c>
      <c r="F82" s="32">
        <v>0.02165509259259259</v>
      </c>
      <c r="G82" s="28" t="str">
        <f t="shared" si="3"/>
        <v>4.13/km</v>
      </c>
      <c r="H82" s="29">
        <f t="shared" si="2"/>
        <v>0.006064814814814813</v>
      </c>
      <c r="I82" s="29">
        <f>F82-INDEX($F$4:$F$233,MATCH(D82,$D$4:$D$233,0))</f>
        <v>0.00210648148148148</v>
      </c>
    </row>
    <row r="83" spans="1:9" ht="15" customHeight="1">
      <c r="A83" s="28">
        <v>80</v>
      </c>
      <c r="B83" s="37" t="s">
        <v>173</v>
      </c>
      <c r="C83" s="37" t="s">
        <v>168</v>
      </c>
      <c r="D83" s="38" t="s">
        <v>14</v>
      </c>
      <c r="E83" s="37" t="s">
        <v>76</v>
      </c>
      <c r="F83" s="32">
        <v>0.021967592592592594</v>
      </c>
      <c r="G83" s="28" t="str">
        <f t="shared" si="3"/>
        <v>4.16/km</v>
      </c>
      <c r="H83" s="29">
        <f t="shared" si="2"/>
        <v>0.0063773148148148166</v>
      </c>
      <c r="I83" s="29">
        <f>F83-INDEX($F$4:$F$233,MATCH(D83,$D$4:$D$233,0))</f>
        <v>0.0058796296296296305</v>
      </c>
    </row>
    <row r="84" spans="1:9" ht="15" customHeight="1">
      <c r="A84" s="28">
        <v>81</v>
      </c>
      <c r="B84" s="37" t="s">
        <v>147</v>
      </c>
      <c r="C84" s="37" t="s">
        <v>174</v>
      </c>
      <c r="D84" s="38" t="s">
        <v>124</v>
      </c>
      <c r="E84" s="37" t="s">
        <v>38</v>
      </c>
      <c r="F84" s="32">
        <v>0.021979166666666664</v>
      </c>
      <c r="G84" s="28" t="str">
        <f t="shared" si="3"/>
        <v>4.17/km</v>
      </c>
      <c r="H84" s="29">
        <f t="shared" si="2"/>
        <v>0.006388888888888887</v>
      </c>
      <c r="I84" s="29">
        <f>F84-INDEX($F$4:$F$233,MATCH(D84,$D$4:$D$233,0))</f>
        <v>0.002430555555555554</v>
      </c>
    </row>
    <row r="85" spans="1:9" ht="15" customHeight="1">
      <c r="A85" s="28">
        <v>82</v>
      </c>
      <c r="B85" s="37" t="s">
        <v>175</v>
      </c>
      <c r="C85" s="37" t="s">
        <v>176</v>
      </c>
      <c r="D85" s="38" t="s">
        <v>124</v>
      </c>
      <c r="E85" s="37" t="s">
        <v>113</v>
      </c>
      <c r="F85" s="32">
        <v>0.022118055555555557</v>
      </c>
      <c r="G85" s="28" t="str">
        <f t="shared" si="3"/>
        <v>4.18/km</v>
      </c>
      <c r="H85" s="29">
        <f t="shared" si="2"/>
        <v>0.00652777777777778</v>
      </c>
      <c r="I85" s="29">
        <f>F85-INDEX($F$4:$F$233,MATCH(D85,$D$4:$D$233,0))</f>
        <v>0.002569444444444447</v>
      </c>
    </row>
    <row r="86" spans="1:9" ht="15" customHeight="1">
      <c r="A86" s="28">
        <v>83</v>
      </c>
      <c r="B86" s="37" t="s">
        <v>177</v>
      </c>
      <c r="C86" s="37" t="s">
        <v>178</v>
      </c>
      <c r="D86" s="38" t="s">
        <v>124</v>
      </c>
      <c r="E86" s="37" t="s">
        <v>113</v>
      </c>
      <c r="F86" s="32">
        <v>0.022141203703703705</v>
      </c>
      <c r="G86" s="28" t="str">
        <f t="shared" si="3"/>
        <v>4.19/km</v>
      </c>
      <c r="H86" s="29">
        <f t="shared" si="2"/>
        <v>0.006550925925925927</v>
      </c>
      <c r="I86" s="29">
        <f>F86-INDEX($F$4:$F$233,MATCH(D86,$D$4:$D$233,0))</f>
        <v>0.0025925925925925943</v>
      </c>
    </row>
    <row r="87" spans="1:9" ht="15" customHeight="1">
      <c r="A87" s="28">
        <v>84</v>
      </c>
      <c r="B87" s="37" t="s">
        <v>179</v>
      </c>
      <c r="C87" s="37" t="s">
        <v>180</v>
      </c>
      <c r="D87" s="38" t="s">
        <v>124</v>
      </c>
      <c r="E87" s="37" t="s">
        <v>38</v>
      </c>
      <c r="F87" s="32">
        <v>0.022337962962962962</v>
      </c>
      <c r="G87" s="28" t="str">
        <f t="shared" si="3"/>
        <v>4.21/km</v>
      </c>
      <c r="H87" s="29">
        <f t="shared" si="2"/>
        <v>0.006747685185185185</v>
      </c>
      <c r="I87" s="29">
        <f>F87-INDEX($F$4:$F$233,MATCH(D87,$D$4:$D$233,0))</f>
        <v>0.002789351851851852</v>
      </c>
    </row>
    <row r="88" spans="1:9" ht="15" customHeight="1">
      <c r="A88" s="28">
        <v>85</v>
      </c>
      <c r="B88" s="37" t="s">
        <v>89</v>
      </c>
      <c r="C88" s="37" t="s">
        <v>181</v>
      </c>
      <c r="D88" s="38" t="s">
        <v>15</v>
      </c>
      <c r="E88" s="37" t="s">
        <v>22</v>
      </c>
      <c r="F88" s="32">
        <v>0.022407407407407407</v>
      </c>
      <c r="G88" s="28" t="str">
        <f t="shared" si="3"/>
        <v>4.22/km</v>
      </c>
      <c r="H88" s="29">
        <f t="shared" si="2"/>
        <v>0.00681712962962963</v>
      </c>
      <c r="I88" s="29">
        <f>F88-INDEX($F$4:$F$233,MATCH(D88,$D$4:$D$233,0))</f>
        <v>0.003310185185185187</v>
      </c>
    </row>
    <row r="89" spans="1:9" ht="15" customHeight="1">
      <c r="A89" s="28">
        <v>86</v>
      </c>
      <c r="B89" s="37" t="s">
        <v>182</v>
      </c>
      <c r="C89" s="37" t="s">
        <v>183</v>
      </c>
      <c r="D89" s="38" t="s">
        <v>16</v>
      </c>
      <c r="E89" s="37" t="s">
        <v>151</v>
      </c>
      <c r="F89" s="32">
        <v>0.022430555555555554</v>
      </c>
      <c r="G89" s="28" t="str">
        <f t="shared" si="3"/>
        <v>4.22/km</v>
      </c>
      <c r="H89" s="29">
        <f t="shared" si="2"/>
        <v>0.006840277777777777</v>
      </c>
      <c r="I89" s="29">
        <f>F89-INDEX($F$4:$F$233,MATCH(D89,$D$4:$D$233,0))</f>
        <v>0.005393518518518516</v>
      </c>
    </row>
    <row r="90" spans="1:9" ht="15" customHeight="1">
      <c r="A90" s="28">
        <v>87</v>
      </c>
      <c r="B90" s="37" t="s">
        <v>184</v>
      </c>
      <c r="C90" s="37" t="s">
        <v>185</v>
      </c>
      <c r="D90" s="38" t="s">
        <v>15</v>
      </c>
      <c r="E90" s="37" t="s">
        <v>22</v>
      </c>
      <c r="F90" s="32">
        <v>0.02287037037037037</v>
      </c>
      <c r="G90" s="28" t="str">
        <f t="shared" si="3"/>
        <v>4.27/km</v>
      </c>
      <c r="H90" s="29">
        <f t="shared" si="2"/>
        <v>0.007280092592592593</v>
      </c>
      <c r="I90" s="29">
        <f>F90-INDEX($F$4:$F$233,MATCH(D90,$D$4:$D$233,0))</f>
        <v>0.0037731481481481505</v>
      </c>
    </row>
    <row r="91" spans="1:9" ht="15" customHeight="1">
      <c r="A91" s="28">
        <v>88</v>
      </c>
      <c r="B91" s="37" t="s">
        <v>186</v>
      </c>
      <c r="C91" s="37" t="s">
        <v>42</v>
      </c>
      <c r="D91" s="38" t="s">
        <v>16</v>
      </c>
      <c r="E91" s="37" t="s">
        <v>84</v>
      </c>
      <c r="F91" s="32">
        <v>0.022962962962962966</v>
      </c>
      <c r="G91" s="28" t="str">
        <f t="shared" si="3"/>
        <v>4.28/km</v>
      </c>
      <c r="H91" s="29">
        <f>F91-$F$4</f>
        <v>0.007372685185185189</v>
      </c>
      <c r="I91" s="29">
        <f>F91-INDEX($F$4:$F$233,MATCH(D91,$D$4:$D$233,0))</f>
        <v>0.005925925925925928</v>
      </c>
    </row>
    <row r="92" spans="1:9" ht="15" customHeight="1">
      <c r="A92" s="28">
        <v>89</v>
      </c>
      <c r="B92" s="37" t="s">
        <v>187</v>
      </c>
      <c r="C92" s="37" t="s">
        <v>97</v>
      </c>
      <c r="D92" s="38" t="s">
        <v>17</v>
      </c>
      <c r="E92" s="37" t="s">
        <v>113</v>
      </c>
      <c r="F92" s="32">
        <v>0.023055555555555555</v>
      </c>
      <c r="G92" s="28" t="str">
        <f t="shared" si="3"/>
        <v>4.29/km</v>
      </c>
      <c r="H92" s="29">
        <f>F92-$F$4</f>
        <v>0.007465277777777777</v>
      </c>
      <c r="I92" s="29">
        <f>F92-INDEX($F$4:$F$233,MATCH(D92,$D$4:$D$233,0))</f>
        <v>0.005659722222222219</v>
      </c>
    </row>
    <row r="93" spans="1:9" ht="15" customHeight="1">
      <c r="A93" s="28">
        <v>90</v>
      </c>
      <c r="B93" s="37" t="s">
        <v>188</v>
      </c>
      <c r="C93" s="37" t="s">
        <v>189</v>
      </c>
      <c r="D93" s="38" t="s">
        <v>18</v>
      </c>
      <c r="E93" s="37" t="s">
        <v>22</v>
      </c>
      <c r="F93" s="32">
        <v>0.023483796296296298</v>
      </c>
      <c r="G93" s="28" t="str">
        <f t="shared" si="3"/>
        <v>4.34/km</v>
      </c>
      <c r="H93" s="29">
        <f>F93-$F$4</f>
        <v>0.00789351851851852</v>
      </c>
      <c r="I93" s="29">
        <f>F93-INDEX($F$4:$F$233,MATCH(D93,$D$4:$D$233,0))</f>
        <v>0</v>
      </c>
    </row>
    <row r="94" spans="1:9" ht="15" customHeight="1">
      <c r="A94" s="28">
        <v>91</v>
      </c>
      <c r="B94" s="37" t="s">
        <v>147</v>
      </c>
      <c r="C94" s="37" t="s">
        <v>190</v>
      </c>
      <c r="D94" s="38" t="s">
        <v>15</v>
      </c>
      <c r="E94" s="37" t="s">
        <v>38</v>
      </c>
      <c r="F94" s="32">
        <v>0.023113425925925926</v>
      </c>
      <c r="G94" s="28" t="str">
        <f t="shared" si="3"/>
        <v>4.30/km</v>
      </c>
      <c r="H94" s="29">
        <f aca="true" t="shared" si="4" ref="H94:H101">F94-$F$4</f>
        <v>0.007523148148148149</v>
      </c>
      <c r="I94" s="29">
        <f>F94-INDEX($F$4:$F$233,MATCH(D94,$D$4:$D$233,0))</f>
        <v>0.004016203703703706</v>
      </c>
    </row>
    <row r="95" spans="1:9" ht="15" customHeight="1">
      <c r="A95" s="28">
        <v>92</v>
      </c>
      <c r="B95" s="37" t="s">
        <v>191</v>
      </c>
      <c r="C95" s="37" t="s">
        <v>66</v>
      </c>
      <c r="D95" s="38" t="s">
        <v>17</v>
      </c>
      <c r="E95" s="37" t="s">
        <v>38</v>
      </c>
      <c r="F95" s="32">
        <v>0.023414351851851853</v>
      </c>
      <c r="G95" s="28" t="str">
        <f t="shared" si="3"/>
        <v>4.33/km</v>
      </c>
      <c r="H95" s="29">
        <f t="shared" si="4"/>
        <v>0.007824074074074075</v>
      </c>
      <c r="I95" s="29">
        <f>F95-INDEX($F$4:$F$233,MATCH(D95,$D$4:$D$233,0))</f>
        <v>0.006018518518518517</v>
      </c>
    </row>
    <row r="96" spans="1:9" ht="15" customHeight="1">
      <c r="A96" s="28">
        <v>93</v>
      </c>
      <c r="B96" s="37" t="s">
        <v>192</v>
      </c>
      <c r="C96" s="37" t="s">
        <v>73</v>
      </c>
      <c r="D96" s="38" t="s">
        <v>19</v>
      </c>
      <c r="E96" s="37" t="s">
        <v>193</v>
      </c>
      <c r="F96" s="32">
        <v>0.02601851851851852</v>
      </c>
      <c r="G96" s="28" t="str">
        <f t="shared" si="3"/>
        <v>5.04/km</v>
      </c>
      <c r="H96" s="29">
        <f t="shared" si="4"/>
        <v>0.010428240740740743</v>
      </c>
      <c r="I96" s="29">
        <f>F96-INDEX($F$4:$F$233,MATCH(D96,$D$4:$D$233,0))</f>
        <v>0.006979166666666668</v>
      </c>
    </row>
    <row r="97" spans="1:9" ht="15" customHeight="1">
      <c r="A97" s="28">
        <v>94</v>
      </c>
      <c r="B97" s="37" t="s">
        <v>194</v>
      </c>
      <c r="C97" s="37" t="s">
        <v>64</v>
      </c>
      <c r="D97" s="38" t="s">
        <v>18</v>
      </c>
      <c r="E97" s="37" t="s">
        <v>193</v>
      </c>
      <c r="F97" s="32">
        <v>0.026053240740740738</v>
      </c>
      <c r="G97" s="28" t="str">
        <f t="shared" si="3"/>
        <v>5.04/km</v>
      </c>
      <c r="H97" s="29">
        <f t="shared" si="4"/>
        <v>0.01046296296296296</v>
      </c>
      <c r="I97" s="29">
        <f>F97-INDEX($F$4:$F$233,MATCH(D97,$D$4:$D$233,0))</f>
        <v>0.00256944444444444</v>
      </c>
    </row>
    <row r="98" spans="1:9" ht="15" customHeight="1">
      <c r="A98" s="28">
        <v>95</v>
      </c>
      <c r="B98" s="37" t="s">
        <v>195</v>
      </c>
      <c r="C98" s="37" t="s">
        <v>59</v>
      </c>
      <c r="D98" s="38" t="s">
        <v>18</v>
      </c>
      <c r="E98" s="37" t="s">
        <v>38</v>
      </c>
      <c r="F98" s="32">
        <v>0.02648148148148148</v>
      </c>
      <c r="G98" s="28" t="str">
        <f t="shared" si="3"/>
        <v>5.09/km</v>
      </c>
      <c r="H98" s="29">
        <f t="shared" si="4"/>
        <v>0.010891203703703703</v>
      </c>
      <c r="I98" s="29">
        <f>F98-INDEX($F$4:$F$233,MATCH(D98,$D$4:$D$233,0))</f>
        <v>0.002997685185185183</v>
      </c>
    </row>
    <row r="99" spans="1:9" ht="15" customHeight="1">
      <c r="A99" s="28">
        <v>96</v>
      </c>
      <c r="B99" s="37" t="s">
        <v>147</v>
      </c>
      <c r="C99" s="37" t="s">
        <v>196</v>
      </c>
      <c r="D99" s="38" t="s">
        <v>124</v>
      </c>
      <c r="E99" s="37" t="s">
        <v>197</v>
      </c>
      <c r="F99" s="32">
        <v>0.03172453703703703</v>
      </c>
      <c r="G99" s="28" t="str">
        <f t="shared" si="3"/>
        <v>6.10/km</v>
      </c>
      <c r="H99" s="29">
        <f t="shared" si="4"/>
        <v>0.01613425925925925</v>
      </c>
      <c r="I99" s="29">
        <f>F99-INDEX($F$4:$F$233,MATCH(D99,$D$4:$D$233,0))</f>
        <v>0.01217592592592592</v>
      </c>
    </row>
    <row r="100" spans="1:9" ht="15" customHeight="1">
      <c r="A100" s="28">
        <v>97</v>
      </c>
      <c r="B100" s="37" t="s">
        <v>191</v>
      </c>
      <c r="C100" s="37" t="s">
        <v>198</v>
      </c>
      <c r="D100" s="38" t="s">
        <v>19</v>
      </c>
      <c r="E100" s="37" t="s">
        <v>113</v>
      </c>
      <c r="F100" s="32">
        <v>0.03266203703703704</v>
      </c>
      <c r="G100" s="28" t="str">
        <f t="shared" si="3"/>
        <v>6.21/km</v>
      </c>
      <c r="H100" s="29">
        <f t="shared" si="4"/>
        <v>0.01707175925925926</v>
      </c>
      <c r="I100" s="29">
        <f>F100-INDEX($F$4:$F$233,MATCH(D100,$D$4:$D$233,0))</f>
        <v>0.013622685185185186</v>
      </c>
    </row>
    <row r="101" spans="1:9" ht="15" customHeight="1">
      <c r="A101" s="15">
        <v>98</v>
      </c>
      <c r="B101" s="39" t="s">
        <v>199</v>
      </c>
      <c r="C101" s="39" t="s">
        <v>200</v>
      </c>
      <c r="D101" s="40" t="s">
        <v>124</v>
      </c>
      <c r="E101" s="39" t="s">
        <v>197</v>
      </c>
      <c r="F101" s="33">
        <v>0.03284722222222222</v>
      </c>
      <c r="G101" s="15" t="str">
        <f t="shared" si="3"/>
        <v>6.24/km</v>
      </c>
      <c r="H101" s="30">
        <f t="shared" si="4"/>
        <v>0.017256944444444443</v>
      </c>
      <c r="I101" s="30">
        <f>F101-INDEX($F$4:$F$233,MATCH(D101,$D$4:$D$233,0))</f>
        <v>0.013298611111111112</v>
      </c>
    </row>
  </sheetData>
  <autoFilter ref="A3:I10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G13" sqref="G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1" t="str">
        <f>Individuale!A1</f>
        <v>Corri ad Acquapendente</v>
      </c>
      <c r="B1" s="22"/>
      <c r="C1" s="23"/>
    </row>
    <row r="2" spans="1:3" ht="33" customHeight="1">
      <c r="A2" s="24" t="str">
        <f>Individuale!A2&amp;" km. "&amp;Individuale!I2</f>
        <v>Acquapendente (VT) Italia - Giovedì 28/07/2011 km. 7,4</v>
      </c>
      <c r="B2" s="25"/>
      <c r="C2" s="26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43" t="s">
        <v>22</v>
      </c>
      <c r="C4" s="44">
        <v>27</v>
      </c>
    </row>
    <row r="5" spans="1:3" ht="15" customHeight="1">
      <c r="A5" s="28">
        <v>2</v>
      </c>
      <c r="B5" s="45" t="s">
        <v>38</v>
      </c>
      <c r="C5" s="46">
        <v>23</v>
      </c>
    </row>
    <row r="6" spans="1:3" ht="15" customHeight="1">
      <c r="A6" s="28">
        <v>3</v>
      </c>
      <c r="B6" s="45" t="s">
        <v>113</v>
      </c>
      <c r="C6" s="46">
        <v>9</v>
      </c>
    </row>
    <row r="7" spans="1:3" ht="15" customHeight="1">
      <c r="A7" s="28">
        <v>4</v>
      </c>
      <c r="B7" s="45" t="s">
        <v>84</v>
      </c>
      <c r="C7" s="46">
        <v>4</v>
      </c>
    </row>
    <row r="8" spans="1:3" ht="15" customHeight="1">
      <c r="A8" s="28">
        <v>5</v>
      </c>
      <c r="B8" s="45" t="s">
        <v>86</v>
      </c>
      <c r="C8" s="46">
        <v>4</v>
      </c>
    </row>
    <row r="9" spans="1:3" ht="15" customHeight="1">
      <c r="A9" s="28">
        <v>6</v>
      </c>
      <c r="B9" s="45" t="s">
        <v>28</v>
      </c>
      <c r="C9" s="46">
        <v>4</v>
      </c>
    </row>
    <row r="10" spans="1:3" ht="15" customHeight="1">
      <c r="A10" s="28">
        <v>7</v>
      </c>
      <c r="B10" s="45" t="s">
        <v>60</v>
      </c>
      <c r="C10" s="46">
        <v>3</v>
      </c>
    </row>
    <row r="11" spans="1:3" ht="15" customHeight="1">
      <c r="A11" s="28">
        <v>8</v>
      </c>
      <c r="B11" s="45" t="s">
        <v>95</v>
      </c>
      <c r="C11" s="46">
        <v>2</v>
      </c>
    </row>
    <row r="12" spans="1:3" ht="15" customHeight="1">
      <c r="A12" s="28">
        <v>9</v>
      </c>
      <c r="B12" s="45" t="s">
        <v>193</v>
      </c>
      <c r="C12" s="46">
        <v>2</v>
      </c>
    </row>
    <row r="13" spans="1:3" ht="15" customHeight="1">
      <c r="A13" s="28">
        <v>10</v>
      </c>
      <c r="B13" s="45" t="s">
        <v>76</v>
      </c>
      <c r="C13" s="46">
        <v>2</v>
      </c>
    </row>
    <row r="14" spans="1:3" ht="15" customHeight="1">
      <c r="A14" s="28">
        <v>11</v>
      </c>
      <c r="B14" s="45" t="s">
        <v>197</v>
      </c>
      <c r="C14" s="46">
        <v>2</v>
      </c>
    </row>
    <row r="15" spans="1:3" ht="15" customHeight="1">
      <c r="A15" s="28">
        <v>12</v>
      </c>
      <c r="B15" s="45" t="s">
        <v>54</v>
      </c>
      <c r="C15" s="46">
        <v>2</v>
      </c>
    </row>
    <row r="16" spans="1:3" ht="15" customHeight="1">
      <c r="A16" s="28">
        <v>13</v>
      </c>
      <c r="B16" s="45" t="s">
        <v>151</v>
      </c>
      <c r="C16" s="46">
        <v>2</v>
      </c>
    </row>
    <row r="17" spans="1:3" ht="15" customHeight="1">
      <c r="A17" s="16">
        <v>14</v>
      </c>
      <c r="B17" s="48" t="s">
        <v>201</v>
      </c>
      <c r="C17" s="49">
        <v>1</v>
      </c>
    </row>
    <row r="18" spans="1:3" ht="15" customHeight="1">
      <c r="A18" s="28">
        <v>15</v>
      </c>
      <c r="B18" s="45" t="s">
        <v>169</v>
      </c>
      <c r="C18" s="46">
        <v>1</v>
      </c>
    </row>
    <row r="19" spans="1:3" ht="15" customHeight="1">
      <c r="A19" s="28">
        <v>16</v>
      </c>
      <c r="B19" s="45" t="s">
        <v>101</v>
      </c>
      <c r="C19" s="46">
        <v>1</v>
      </c>
    </row>
    <row r="20" spans="1:3" ht="15" customHeight="1">
      <c r="A20" s="28">
        <v>17</v>
      </c>
      <c r="B20" s="45" t="s">
        <v>133</v>
      </c>
      <c r="C20" s="46">
        <v>1</v>
      </c>
    </row>
    <row r="21" spans="1:3" ht="15" customHeight="1">
      <c r="A21" s="28">
        <v>18</v>
      </c>
      <c r="B21" s="45" t="s">
        <v>71</v>
      </c>
      <c r="C21" s="46">
        <v>1</v>
      </c>
    </row>
    <row r="22" spans="1:3" ht="15" customHeight="1">
      <c r="A22" s="28">
        <v>19</v>
      </c>
      <c r="B22" s="45" t="s">
        <v>57</v>
      </c>
      <c r="C22" s="46">
        <v>1</v>
      </c>
    </row>
    <row r="23" spans="1:3" ht="15" customHeight="1">
      <c r="A23" s="28">
        <v>20</v>
      </c>
      <c r="B23" s="45" t="s">
        <v>25</v>
      </c>
      <c r="C23" s="46">
        <v>1</v>
      </c>
    </row>
    <row r="24" spans="1:3" ht="15" customHeight="1">
      <c r="A24" s="28">
        <v>21</v>
      </c>
      <c r="B24" s="45" t="s">
        <v>166</v>
      </c>
      <c r="C24" s="46">
        <v>1</v>
      </c>
    </row>
    <row r="25" spans="1:3" ht="15" customHeight="1">
      <c r="A25" s="28">
        <v>22</v>
      </c>
      <c r="B25" s="45" t="s">
        <v>106</v>
      </c>
      <c r="C25" s="46">
        <v>1</v>
      </c>
    </row>
    <row r="26" spans="1:3" ht="15" customHeight="1">
      <c r="A26" s="28">
        <v>23</v>
      </c>
      <c r="B26" s="45" t="s">
        <v>31</v>
      </c>
      <c r="C26" s="46">
        <v>1</v>
      </c>
    </row>
    <row r="27" spans="1:3" ht="15" customHeight="1">
      <c r="A27" s="28">
        <v>24</v>
      </c>
      <c r="B27" s="45" t="s">
        <v>172</v>
      </c>
      <c r="C27" s="46">
        <v>1</v>
      </c>
    </row>
    <row r="28" spans="1:3" ht="15" customHeight="1">
      <c r="A28" s="15">
        <v>25</v>
      </c>
      <c r="B28" s="18" t="s">
        <v>116</v>
      </c>
      <c r="C28" s="47">
        <v>1</v>
      </c>
    </row>
    <row r="29" ht="12.75">
      <c r="C29" s="2">
        <f>SUM(C4:C28)</f>
        <v>98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2011-08-17T13:11:35Z</dcterms:modified>
  <cp:category/>
  <cp:version/>
  <cp:contentType/>
  <cp:contentStatus/>
</cp:coreProperties>
</file>