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'Individuale'!$A$4:$I$126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<sst xmlns="http://schemas.openxmlformats.org/spreadsheetml/2006/main" count="787" uniqueCount="503">
  <si>
    <t>km.</t>
  </si>
  <si>
    <t>Pos</t>
  </si>
  <si>
    <t>Cognome</t>
  </si>
  <si>
    <t>Nome</t>
  </si>
  <si>
    <t>Cat.</t>
  </si>
  <si>
    <t>Società</t>
  </si>
  <si>
    <t>Velocità</t>
  </si>
  <si>
    <t>Distanza dal 1° Ass</t>
  </si>
  <si>
    <t>Distanza dal 1° Cat</t>
  </si>
  <si>
    <t>Tempo</t>
  </si>
  <si>
    <t>Atleti</t>
  </si>
  <si>
    <t>Totale partecipanti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</si>
  <si>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</si>
  <si>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</si>
  <si>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</si>
  <si>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</si>
  <si>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</si>
  <si>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</si>
  <si>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</si>
  <si>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</si>
  <si>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</si>
  <si>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</si>
  <si>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</si>
  <si>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</si>
  <si>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</si>
  <si>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</si>
  <si>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</si>
  <si>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</si>
  <si>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</si>
  <si>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</si>
  <si>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</si>
  <si>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</si>
  <si>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</si>
  <si>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</si>
  <si>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</si>
  <si>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</si>
  <si>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</si>
  <si>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</si>
  <si>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</si>
  <si>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</si>
  <si>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</si>
  <si>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</si>
  <si>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</si>
  <si>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</si>
  <si>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</si>
  <si>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</si>
  <si>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</si>
  <si>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</si>
  <si>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</si>
  <si>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</si>
  <si>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</si>
  <si>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</si>
  <si>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</si>
  <si>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</si>
  <si>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</si>
  <si>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</si>
  <si>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</si>
  <si>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</si>
  <si>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</si>
  <si>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</si>
  <si>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</si>
  <si>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</si>
  <si>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</si>
  <si>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</si>
  <si>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</si>
  <si>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</si>
  <si>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</si>
  <si>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</si>
  <si>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</si>
  <si>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</si>
  <si>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</si>
  <si>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</si>
  <si>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</si>
  <si>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</si>
  <si>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</si>
  <si>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</si>
  <si>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</si>
  <si>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</si>
  <si>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</si>
  <si>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</si>
  <si>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</si>
  <si>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</si>
  <si>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</si>
  <si>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</si>
  <si>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</si>
  <si>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</si>
  <si>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</si>
  <si>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</si>
  <si>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</si>
  <si>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</si>
  <si>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</si>
  <si>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</si>
  <si>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</si>
  <si>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</si>
  <si>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</si>
  <si>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</si>
  <si>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</si>
  <si>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</si>
  <si>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</si>
  <si>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</si>
  <si>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</si>
  <si>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</si>
  <si>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</si>
  <si>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</si>
  <si>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</si>
  <si>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</si>
  <si>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</si>
  <si>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</si>
  <si>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</si>
  <si>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</si>
  <si>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</si>
  <si>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</si>
  <si>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</si>
  <si>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</si>
  <si>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</si>
  <si>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</si>
  <si>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</si>
  <si>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</si>
  <si>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</si>
  <si>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</si>
  <si>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</si>
  <si>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</si>
  <si>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</si>
  <si>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</si>
  <si>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</si>
  <si>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</si>
  <si>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</si>
  <si>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</si>
  <si>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</si>
  <si>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</si>
  <si>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</si>
  <si>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</si>
  <si>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</si>
  <si>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</si>
  <si>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LAZIO RUNNERS TEAM</t>
  </si>
  <si>
    <t>LBM SPORT</t>
  </si>
  <si>
    <t>ANGELO</t>
  </si>
  <si>
    <t>GIORGIO</t>
  </si>
  <si>
    <t>FRANCESCO</t>
  </si>
  <si>
    <t>MIRKO</t>
  </si>
  <si>
    <t>ALESSANDRO</t>
  </si>
  <si>
    <t>FABRIZIO</t>
  </si>
  <si>
    <t>SIMONE</t>
  </si>
  <si>
    <t>GIANLUCA</t>
  </si>
  <si>
    <t>LEONARDO</t>
  </si>
  <si>
    <t>MASSIMILIANO</t>
  </si>
  <si>
    <t>ANTONIO</t>
  </si>
  <si>
    <t>MARCO</t>
  </si>
  <si>
    <t>GIOVANNI</t>
  </si>
  <si>
    <t>RICCARDO</t>
  </si>
  <si>
    <t>GIULIO</t>
  </si>
  <si>
    <t>ROBERTO</t>
  </si>
  <si>
    <t>DANIELE</t>
  </si>
  <si>
    <t>ANDREA</t>
  </si>
  <si>
    <t>SALVATORE</t>
  </si>
  <si>
    <t>PAOLA</t>
  </si>
  <si>
    <t>PAOLO</t>
  </si>
  <si>
    <t>MAURO</t>
  </si>
  <si>
    <t>MASSIMO</t>
  </si>
  <si>
    <t>LUIGI</t>
  </si>
  <si>
    <t>GIUSEPPE</t>
  </si>
  <si>
    <t>LUCA</t>
  </si>
  <si>
    <t>GIANCARLO</t>
  </si>
  <si>
    <t>STEFANO</t>
  </si>
  <si>
    <t>GIULIA</t>
  </si>
  <si>
    <t>MAZZOLI</t>
  </si>
  <si>
    <t>CARLO</t>
  </si>
  <si>
    <t>CLAUDIO</t>
  </si>
  <si>
    <t>ROSSANO</t>
  </si>
  <si>
    <t>AMEDEO</t>
  </si>
  <si>
    <t>PIETRO</t>
  </si>
  <si>
    <t>ALBERTO</t>
  </si>
  <si>
    <t>VINCENZO</t>
  </si>
  <si>
    <t>JACOPO</t>
  </si>
  <si>
    <t>LAURA</t>
  </si>
  <si>
    <t>COLUCCI</t>
  </si>
  <si>
    <t>VALERIO</t>
  </si>
  <si>
    <t>ATL. DI MARCO SPORT</t>
  </si>
  <si>
    <t>FASTELLI</t>
  </si>
  <si>
    <t>MORETTI</t>
  </si>
  <si>
    <t>DOMENICO</t>
  </si>
  <si>
    <t>PASQUALE</t>
  </si>
  <si>
    <t>BOSA</t>
  </si>
  <si>
    <t>ROSA</t>
  </si>
  <si>
    <t>ENRICO</t>
  </si>
  <si>
    <t>LUCIANO</t>
  </si>
  <si>
    <t>FRANCO</t>
  </si>
  <si>
    <t>PIERLUIGI</t>
  </si>
  <si>
    <t>FRANCICA</t>
  </si>
  <si>
    <t>TALIANI</t>
  </si>
  <si>
    <t>RAFFAELE</t>
  </si>
  <si>
    <t>DI MARCO</t>
  </si>
  <si>
    <t>BIAGIO</t>
  </si>
  <si>
    <t>SACCO</t>
  </si>
  <si>
    <t>DANIELA</t>
  </si>
  <si>
    <t>IACOPO</t>
  </si>
  <si>
    <t>MARINO</t>
  </si>
  <si>
    <t>GIANPAOLO</t>
  </si>
  <si>
    <t>GINO</t>
  </si>
  <si>
    <t>FERNANDO</t>
  </si>
  <si>
    <t>SIMONA</t>
  </si>
  <si>
    <t>GIANFRANCO</t>
  </si>
  <si>
    <t>MARZIALI</t>
  </si>
  <si>
    <t>ROMOLO</t>
  </si>
  <si>
    <t>CRISTINA</t>
  </si>
  <si>
    <t>RENATO</t>
  </si>
  <si>
    <t>LANZI</t>
  </si>
  <si>
    <t>ENZO</t>
  </si>
  <si>
    <t>ANGELA</t>
  </si>
  <si>
    <t>MARIANI</t>
  </si>
  <si>
    <t>VIOLA</t>
  </si>
  <si>
    <t>C</t>
  </si>
  <si>
    <t>MONESTIROLI</t>
  </si>
  <si>
    <t>TEAM MARATHON BIKE</t>
  </si>
  <si>
    <t>MARIA</t>
  </si>
  <si>
    <t>LUPI</t>
  </si>
  <si>
    <t>SASSU</t>
  </si>
  <si>
    <t>STEFANIA</t>
  </si>
  <si>
    <t>ANTONELLA</t>
  </si>
  <si>
    <t>GUIDA</t>
  </si>
  <si>
    <t>MARIA ONORINA</t>
  </si>
  <si>
    <t>DI STEFANO</t>
  </si>
  <si>
    <t>NADDEO</t>
  </si>
  <si>
    <t>LETIZIA</t>
  </si>
  <si>
    <t>CALAMITA</t>
  </si>
  <si>
    <t>CESARINI</t>
  </si>
  <si>
    <t>GALLO</t>
  </si>
  <si>
    <t>ROSSETTI</t>
  </si>
  <si>
    <t>PERETTI</t>
  </si>
  <si>
    <t>PAOLETTI</t>
  </si>
  <si>
    <t>MARIOTTI</t>
  </si>
  <si>
    <t>NATALINI</t>
  </si>
  <si>
    <t>ARNALDO</t>
  </si>
  <si>
    <t>USAI</t>
  </si>
  <si>
    <t>RENZI</t>
  </si>
  <si>
    <t>NICOLETTA</t>
  </si>
  <si>
    <t>BERNARDINO</t>
  </si>
  <si>
    <t>MASSARELLI</t>
  </si>
  <si>
    <t>MARIANGELA</t>
  </si>
  <si>
    <t>CRISTOFARI</t>
  </si>
  <si>
    <t>GAIA</t>
  </si>
  <si>
    <t>INDIVIDUALE</t>
  </si>
  <si>
    <t>IACOBELLI</t>
  </si>
  <si>
    <t>PELLICCIA</t>
  </si>
  <si>
    <t>Domenica 29/10/2017</t>
  </si>
  <si>
    <t>BOSCARINI</t>
  </si>
  <si>
    <t>A</t>
  </si>
  <si>
    <t>ATLETICA COSTA D'ARGENTO</t>
  </si>
  <si>
    <t>0.30.06</t>
  </si>
  <si>
    <t>B</t>
  </si>
  <si>
    <t>S.S. LAZIO ATLETICA</t>
  </si>
  <si>
    <t>0.32.45</t>
  </si>
  <si>
    <t>IACOMELLI</t>
  </si>
  <si>
    <t>0.33.25</t>
  </si>
  <si>
    <t>SCARDETTA</t>
  </si>
  <si>
    <t>BOLSENA FORUM SPORT</t>
  </si>
  <si>
    <t>0.33.40</t>
  </si>
  <si>
    <t>MARCONI</t>
  </si>
  <si>
    <t>0.34.08</t>
  </si>
  <si>
    <t>POLISPORTIVA MONTALTO</t>
  </si>
  <si>
    <t>0.34.42</t>
  </si>
  <si>
    <t>0.35.07</t>
  </si>
  <si>
    <t>COGNATA</t>
  </si>
  <si>
    <t>D</t>
  </si>
  <si>
    <t>ASD LIBERTY ATLETIC</t>
  </si>
  <si>
    <t>0.35.21</t>
  </si>
  <si>
    <t>PEPARINI</t>
  </si>
  <si>
    <t>UISP CHIANCIANO TERME</t>
  </si>
  <si>
    <t>0.35.23</t>
  </si>
  <si>
    <t>PAOLO LUIGI</t>
  </si>
  <si>
    <t>LIBERTAS ORVIETO</t>
  </si>
  <si>
    <t>0.35.37</t>
  </si>
  <si>
    <t>0.36.17</t>
  </si>
  <si>
    <t>MARSILIO</t>
  </si>
  <si>
    <t>0.36.29</t>
  </si>
  <si>
    <t>SBORDONE</t>
  </si>
  <si>
    <t>E</t>
  </si>
  <si>
    <t>ASD 4 STORMO</t>
  </si>
  <si>
    <t>0.36.51</t>
  </si>
  <si>
    <t>MARTELLI</t>
  </si>
  <si>
    <t>F</t>
  </si>
  <si>
    <t>0.37.02</t>
  </si>
  <si>
    <t>RUNNERS CANINO</t>
  </si>
  <si>
    <t>0.37.22</t>
  </si>
  <si>
    <t>LOZZI</t>
  </si>
  <si>
    <t>0.37.24</t>
  </si>
  <si>
    <t>NOTTOLINI</t>
  </si>
  <si>
    <t>G</t>
  </si>
  <si>
    <t>UISP ABBADIA SAN SALVATORE</t>
  </si>
  <si>
    <t>0.37.26</t>
  </si>
  <si>
    <t>CARLETTI</t>
  </si>
  <si>
    <t>0.37.32</t>
  </si>
  <si>
    <t>0.37.38</t>
  </si>
  <si>
    <t>BELLITTO</t>
  </si>
  <si>
    <t>N</t>
  </si>
  <si>
    <t>0.37.40</t>
  </si>
  <si>
    <t>MICHAEL</t>
  </si>
  <si>
    <t>ATLETICA AVIS PERUGIA</t>
  </si>
  <si>
    <t>0.38.14</t>
  </si>
  <si>
    <t>ADAMINI</t>
  </si>
  <si>
    <t>A.S.D. VITERBO RUNNERS</t>
  </si>
  <si>
    <t>0.38.19</t>
  </si>
  <si>
    <t>0.38.34</t>
  </si>
  <si>
    <t>CECCHETTI</t>
  </si>
  <si>
    <t>UISP VITERBO</t>
  </si>
  <si>
    <t>0.38.38</t>
  </si>
  <si>
    <t>NEROZZI</t>
  </si>
  <si>
    <t>0.38.46</t>
  </si>
  <si>
    <t>0.38.51</t>
  </si>
  <si>
    <t>TIBO</t>
  </si>
  <si>
    <t>0.39.00</t>
  </si>
  <si>
    <t>0.39.02</t>
  </si>
  <si>
    <t>BARCAROLI</t>
  </si>
  <si>
    <t>0.39.07</t>
  </si>
  <si>
    <t>0.39.10</t>
  </si>
  <si>
    <t>0.39.13</t>
  </si>
  <si>
    <t>STANKIEWICZ</t>
  </si>
  <si>
    <t>KATERINA</t>
  </si>
  <si>
    <t>M</t>
  </si>
  <si>
    <t>0.39.35</t>
  </si>
  <si>
    <t>BARBERINI</t>
  </si>
  <si>
    <t>0.40.12</t>
  </si>
  <si>
    <t>PISCIOTTANO</t>
  </si>
  <si>
    <t>0.40.15</t>
  </si>
  <si>
    <t>0.40.16</t>
  </si>
  <si>
    <t>0.40.26</t>
  </si>
  <si>
    <t>BIAGETTI</t>
  </si>
  <si>
    <t>0.40.34</t>
  </si>
  <si>
    <t>P</t>
  </si>
  <si>
    <t>0.40.39</t>
  </si>
  <si>
    <t>TRAMONTANA</t>
  </si>
  <si>
    <t>0.40.43</t>
  </si>
  <si>
    <t>0.41.05</t>
  </si>
  <si>
    <t>VACCHIO</t>
  </si>
  <si>
    <t>0.41.26</t>
  </si>
  <si>
    <t>BUONI</t>
  </si>
  <si>
    <t>0.41.29</t>
  </si>
  <si>
    <t>GALANELLI</t>
  </si>
  <si>
    <t>0.41.33</t>
  </si>
  <si>
    <t>GALLINELLA</t>
  </si>
  <si>
    <t>H</t>
  </si>
  <si>
    <t>0.41.35</t>
  </si>
  <si>
    <t>0.41.49</t>
  </si>
  <si>
    <t>BERNI</t>
  </si>
  <si>
    <t>0.41.52</t>
  </si>
  <si>
    <t>PESCI</t>
  </si>
  <si>
    <t>ATLETICA MARTA</t>
  </si>
  <si>
    <t>0.41.55</t>
  </si>
  <si>
    <t>SASSARA</t>
  </si>
  <si>
    <t>0.42.08</t>
  </si>
  <si>
    <t>SAVERI</t>
  </si>
  <si>
    <t>0.42.10</t>
  </si>
  <si>
    <t>CIPOLLONI</t>
  </si>
  <si>
    <t>0.42.27</t>
  </si>
  <si>
    <t>GARGANO</t>
  </si>
  <si>
    <t>0.42.38</t>
  </si>
  <si>
    <t>ARDUINI</t>
  </si>
  <si>
    <t>G.P.MONTI DELLA TOLFA L'AIRONE</t>
  </si>
  <si>
    <t>0.42.52</t>
  </si>
  <si>
    <t>0.43.01</t>
  </si>
  <si>
    <t>POGGIANI</t>
  </si>
  <si>
    <t>0.43.11</t>
  </si>
  <si>
    <t>0.43.24</t>
  </si>
  <si>
    <t>0.43.28</t>
  </si>
  <si>
    <t>ROGO</t>
  </si>
  <si>
    <t>0.43.34</t>
  </si>
  <si>
    <t>SCOTTOLI</t>
  </si>
  <si>
    <t>MONTEROSI RUN</t>
  </si>
  <si>
    <t>0.43.43</t>
  </si>
  <si>
    <t>MEROLA</t>
  </si>
  <si>
    <t>0.43.50</t>
  </si>
  <si>
    <t>0.44.00</t>
  </si>
  <si>
    <t>SONAGLIA</t>
  </si>
  <si>
    <t>O</t>
  </si>
  <si>
    <t>AMATORI POD. TERNI</t>
  </si>
  <si>
    <t>0.44.06</t>
  </si>
  <si>
    <t>JARAMNA</t>
  </si>
  <si>
    <t>SHUA'A</t>
  </si>
  <si>
    <t>A.S.D. LIBERI PODISTI</t>
  </si>
  <si>
    <t>0.44.22</t>
  </si>
  <si>
    <t>NICCOLI</t>
  </si>
  <si>
    <t>0.44.24</t>
  </si>
  <si>
    <t>BARRASSO</t>
  </si>
  <si>
    <t>G.S.REALE STATO DEI PRESIDI</t>
  </si>
  <si>
    <t>0.44.36</t>
  </si>
  <si>
    <t>SETTIMELLI</t>
  </si>
  <si>
    <t>0.44.53</t>
  </si>
  <si>
    <t>A.S.D. LIBERTAS ELLERA</t>
  </si>
  <si>
    <t>0.45.12</t>
  </si>
  <si>
    <t>0.45.15</t>
  </si>
  <si>
    <t>0.45.24</t>
  </si>
  <si>
    <t>FERRETTI</t>
  </si>
  <si>
    <t>TERRE ETRUSCO LABRONICHE</t>
  </si>
  <si>
    <t>0.45.41</t>
  </si>
  <si>
    <t>BUZI</t>
  </si>
  <si>
    <t>0.45.47</t>
  </si>
  <si>
    <t>PETRINO</t>
  </si>
  <si>
    <t>MANINI</t>
  </si>
  <si>
    <t>0.45.57</t>
  </si>
  <si>
    <t>TROILI</t>
  </si>
  <si>
    <t>OPEN MIND</t>
  </si>
  <si>
    <t>0.46.06</t>
  </si>
  <si>
    <t>GORETTI</t>
  </si>
  <si>
    <t>I</t>
  </si>
  <si>
    <t>TRACK AND FIELD GROSSETO</t>
  </si>
  <si>
    <t>0.46.08</t>
  </si>
  <si>
    <t>MARTONI</t>
  </si>
  <si>
    <t>G.S. AM.VIGILI DEL FUOCO</t>
  </si>
  <si>
    <t>0.46.10</t>
  </si>
  <si>
    <t>PETRICCA</t>
  </si>
  <si>
    <t>0.46.12</t>
  </si>
  <si>
    <t>RANUCCI</t>
  </si>
  <si>
    <t>0.46.38</t>
  </si>
  <si>
    <t>LOTTI</t>
  </si>
  <si>
    <t>0.46.58</t>
  </si>
  <si>
    <t>CIANCAGLIONI</t>
  </si>
  <si>
    <t>0.47.17</t>
  </si>
  <si>
    <t>PICCINI</t>
  </si>
  <si>
    <t>0.47.22</t>
  </si>
  <si>
    <t>RUNNERSRIETI</t>
  </si>
  <si>
    <t>COPPARI</t>
  </si>
  <si>
    <t>L</t>
  </si>
  <si>
    <t>0.47.38</t>
  </si>
  <si>
    <t>0.47.40</t>
  </si>
  <si>
    <t>LUCCHI</t>
  </si>
  <si>
    <t>0.47.44</t>
  </si>
  <si>
    <t>0.47.46</t>
  </si>
  <si>
    <t>0.47.47</t>
  </si>
  <si>
    <t>ALESINI</t>
  </si>
  <si>
    <t>0.47.49</t>
  </si>
  <si>
    <t>ORRU'</t>
  </si>
  <si>
    <t>ATL. 90 TARQUINIA</t>
  </si>
  <si>
    <t>0.47.51</t>
  </si>
  <si>
    <t>ATLETICA STUDENTESCA RIETI</t>
  </si>
  <si>
    <t>0.48.02</t>
  </si>
  <si>
    <t>BRODO</t>
  </si>
  <si>
    <t>0.48.11</t>
  </si>
  <si>
    <t>PRUDENZI</t>
  </si>
  <si>
    <t>0.48.14</t>
  </si>
  <si>
    <t>MARI</t>
  </si>
  <si>
    <t>0.48.20</t>
  </si>
  <si>
    <t>MANCINELLI DEGLI ESPOSTI</t>
  </si>
  <si>
    <t>0.48.23</t>
  </si>
  <si>
    <t>0.48.25</t>
  </si>
  <si>
    <t>BRUNOTTI</t>
  </si>
  <si>
    <t>0.48.30</t>
  </si>
  <si>
    <t>BURLA</t>
  </si>
  <si>
    <t>0.48.43</t>
  </si>
  <si>
    <t>0.48.56</t>
  </si>
  <si>
    <t>CIABATTINI</t>
  </si>
  <si>
    <t>EURO</t>
  </si>
  <si>
    <t>0.49.06</t>
  </si>
  <si>
    <t>0.49.20</t>
  </si>
  <si>
    <t>0.49.59</t>
  </si>
  <si>
    <t>BERNINI</t>
  </si>
  <si>
    <t>0.50.20</t>
  </si>
  <si>
    <t>0.50.33</t>
  </si>
  <si>
    <t>ATL. VILLA GUGLIELMI</t>
  </si>
  <si>
    <t>0.50.53</t>
  </si>
  <si>
    <t>LAVECCHIA DI TOCCO</t>
  </si>
  <si>
    <t>0.53.10</t>
  </si>
  <si>
    <t>BALZANI</t>
  </si>
  <si>
    <t>ATLETICA SANTA MARINELLA</t>
  </si>
  <si>
    <t>0.53.15</t>
  </si>
  <si>
    <t>ZACCARO</t>
  </si>
  <si>
    <t>CORRICASTROVILLARI</t>
  </si>
  <si>
    <t>0.53.24</t>
  </si>
  <si>
    <t>0.53.27</t>
  </si>
  <si>
    <t>0.53.28</t>
  </si>
  <si>
    <t>MANUSHAQE</t>
  </si>
  <si>
    <t>SHABA</t>
  </si>
  <si>
    <t>0.53.52</t>
  </si>
  <si>
    <t>LEOCADIO</t>
  </si>
  <si>
    <t>MARCIA</t>
  </si>
  <si>
    <t>0.53.59</t>
  </si>
  <si>
    <t>GIACCO</t>
  </si>
  <si>
    <t>G.S. CAT SPORT</t>
  </si>
  <si>
    <t>0.54.06</t>
  </si>
  <si>
    <t>0.56.10</t>
  </si>
  <si>
    <t>ZAPPONI</t>
  </si>
  <si>
    <t>0.57.01</t>
  </si>
  <si>
    <t>BRONCO</t>
  </si>
  <si>
    <t>GIUBILO</t>
  </si>
  <si>
    <t>0.58.24</t>
  </si>
  <si>
    <t>ORSINGHER</t>
  </si>
  <si>
    <t>ATLETICA VITA</t>
  </si>
  <si>
    <t>0.58.37</t>
  </si>
  <si>
    <t>ANGARITA</t>
  </si>
  <si>
    <t>LUZ STELLA</t>
  </si>
  <si>
    <t>1.01.19</t>
  </si>
  <si>
    <t>LORENA</t>
  </si>
  <si>
    <t>1.01.52</t>
  </si>
  <si>
    <t>BARBOSA DE ARAUJO</t>
  </si>
  <si>
    <t>LUZIA</t>
  </si>
  <si>
    <t>1.01.54</t>
  </si>
  <si>
    <t>PROCACCI</t>
  </si>
  <si>
    <t>ATL. NEPI</t>
  </si>
  <si>
    <t>1.02.15</t>
  </si>
  <si>
    <t>1.03.16</t>
  </si>
  <si>
    <t>1.04.53</t>
  </si>
  <si>
    <t>Maratonina del Marrone</t>
  </si>
  <si>
    <t>Latera (VT) Italia</t>
  </si>
  <si>
    <t>16ª edizione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</si>
</sst>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</numFmts>
  <fonts count="53">
    <font>
      <sz val="10"/>
      <name val="Arial"/>
      <family val="2"/>
    </font>
    <font>
      <b/>
      <sz val="28"/>
      <name val="Lucida Handwriting"/>
      <family val="4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i/>
      <sz val="12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sz val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hair"/>
      <top style="hair"/>
      <bottom style="thin"/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>
        <color indexed="8"/>
      </right>
      <top style="thin"/>
      <bottom style="hair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7" fillId="3" borderId="0" applyNumberFormat="0" applyBorder="0" applyAlignment="0" applyProtection="0"/>
    <xf numFmtId="0" fontId="35" fillId="4" borderId="0" applyNumberFormat="0" applyBorder="0" applyAlignment="0" applyProtection="0"/>
    <xf numFmtId="0" fontId="7" fillId="5" borderId="0" applyNumberFormat="0" applyBorder="0" applyAlignment="0" applyProtection="0"/>
    <xf numFmtId="0" fontId="35" fillId="6" borderId="0" applyNumberFormat="0" applyBorder="0" applyAlignment="0" applyProtection="0"/>
    <xf numFmtId="0" fontId="7" fillId="7" borderId="0" applyNumberFormat="0" applyBorder="0" applyAlignment="0" applyProtection="0"/>
    <xf numFmtId="0" fontId="35" fillId="8" borderId="0" applyNumberFormat="0" applyBorder="0" applyAlignment="0" applyProtection="0"/>
    <xf numFmtId="0" fontId="7" fillId="9" borderId="0" applyNumberFormat="0" applyBorder="0" applyAlignment="0" applyProtection="0"/>
    <xf numFmtId="0" fontId="35" fillId="10" borderId="0" applyNumberFormat="0" applyBorder="0" applyAlignment="0" applyProtection="0"/>
    <xf numFmtId="0" fontId="7" fillId="11" borderId="0" applyNumberFormat="0" applyBorder="0" applyAlignment="0" applyProtection="0"/>
    <xf numFmtId="0" fontId="35" fillId="12" borderId="0" applyNumberFormat="0" applyBorder="0" applyAlignment="0" applyProtection="0"/>
    <xf numFmtId="0" fontId="7" fillId="13" borderId="0" applyNumberFormat="0" applyBorder="0" applyAlignment="0" applyProtection="0"/>
    <xf numFmtId="0" fontId="35" fillId="14" borderId="0" applyNumberFormat="0" applyBorder="0" applyAlignment="0" applyProtection="0"/>
    <xf numFmtId="0" fontId="7" fillId="15" borderId="0" applyNumberFormat="0" applyBorder="0" applyAlignment="0" applyProtection="0"/>
    <xf numFmtId="0" fontId="35" fillId="16" borderId="0" applyNumberFormat="0" applyBorder="0" applyAlignment="0" applyProtection="0"/>
    <xf numFmtId="0" fontId="7" fillId="17" borderId="0" applyNumberFormat="0" applyBorder="0" applyAlignment="0" applyProtection="0"/>
    <xf numFmtId="0" fontId="35" fillId="18" borderId="0" applyNumberFormat="0" applyBorder="0" applyAlignment="0" applyProtection="0"/>
    <xf numFmtId="0" fontId="7" fillId="19" borderId="0" applyNumberFormat="0" applyBorder="0" applyAlignment="0" applyProtection="0"/>
    <xf numFmtId="0" fontId="35" fillId="20" borderId="0" applyNumberFormat="0" applyBorder="0" applyAlignment="0" applyProtection="0"/>
    <xf numFmtId="0" fontId="7" fillId="9" borderId="0" applyNumberFormat="0" applyBorder="0" applyAlignment="0" applyProtection="0"/>
    <xf numFmtId="0" fontId="35" fillId="21" borderId="0" applyNumberFormat="0" applyBorder="0" applyAlignment="0" applyProtection="0"/>
    <xf numFmtId="0" fontId="7" fillId="15" borderId="0" applyNumberFormat="0" applyBorder="0" applyAlignment="0" applyProtection="0"/>
    <xf numFmtId="0" fontId="35" fillId="22" borderId="0" applyNumberFormat="0" applyBorder="0" applyAlignment="0" applyProtection="0"/>
    <xf numFmtId="0" fontId="7" fillId="23" borderId="0" applyNumberFormat="0" applyBorder="0" applyAlignment="0" applyProtection="0"/>
    <xf numFmtId="0" fontId="36" fillId="24" borderId="0" applyNumberFormat="0" applyBorder="0" applyAlignment="0" applyProtection="0"/>
    <xf numFmtId="0" fontId="8" fillId="25" borderId="0" applyNumberFormat="0" applyBorder="0" applyAlignment="0" applyProtection="0"/>
    <xf numFmtId="0" fontId="36" fillId="26" borderId="0" applyNumberFormat="0" applyBorder="0" applyAlignment="0" applyProtection="0"/>
    <xf numFmtId="0" fontId="8" fillId="17" borderId="0" applyNumberFormat="0" applyBorder="0" applyAlignment="0" applyProtection="0"/>
    <xf numFmtId="0" fontId="36" fillId="27" borderId="0" applyNumberFormat="0" applyBorder="0" applyAlignment="0" applyProtection="0"/>
    <xf numFmtId="0" fontId="8" fillId="19" borderId="0" applyNumberFormat="0" applyBorder="0" applyAlignment="0" applyProtection="0"/>
    <xf numFmtId="0" fontId="36" fillId="28" borderId="0" applyNumberFormat="0" applyBorder="0" applyAlignment="0" applyProtection="0"/>
    <xf numFmtId="0" fontId="8" fillId="29" borderId="0" applyNumberFormat="0" applyBorder="0" applyAlignment="0" applyProtection="0"/>
    <xf numFmtId="0" fontId="36" fillId="30" borderId="0" applyNumberFormat="0" applyBorder="0" applyAlignment="0" applyProtection="0"/>
    <xf numFmtId="0" fontId="8" fillId="31" borderId="0" applyNumberFormat="0" applyBorder="0" applyAlignment="0" applyProtection="0"/>
    <xf numFmtId="0" fontId="36" fillId="32" borderId="0" applyNumberFormat="0" applyBorder="0" applyAlignment="0" applyProtection="0"/>
    <xf numFmtId="0" fontId="8" fillId="33" borderId="0" applyNumberFormat="0" applyBorder="0" applyAlignment="0" applyProtection="0"/>
    <xf numFmtId="0" fontId="37" fillId="34" borderId="1" applyNumberFormat="0" applyAlignment="0" applyProtection="0"/>
    <xf numFmtId="0" fontId="9" fillId="35" borderId="2" applyNumberFormat="0" applyAlignment="0" applyProtection="0"/>
    <xf numFmtId="0" fontId="38" fillId="0" borderId="3" applyNumberFormat="0" applyFill="0" applyAlignment="0" applyProtection="0"/>
    <xf numFmtId="0" fontId="10" fillId="0" borderId="4" applyNumberFormat="0" applyFill="0" applyAlignment="0" applyProtection="0"/>
    <xf numFmtId="0" fontId="39" fillId="36" borderId="5" applyNumberFormat="0" applyAlignment="0" applyProtection="0"/>
    <xf numFmtId="0" fontId="11" fillId="37" borderId="6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8" fillId="39" borderId="0" applyNumberFormat="0" applyBorder="0" applyAlignment="0" applyProtection="0"/>
    <xf numFmtId="0" fontId="36" fillId="40" borderId="0" applyNumberFormat="0" applyBorder="0" applyAlignment="0" applyProtection="0"/>
    <xf numFmtId="0" fontId="8" fillId="41" borderId="0" applyNumberFormat="0" applyBorder="0" applyAlignment="0" applyProtection="0"/>
    <xf numFmtId="0" fontId="36" fillId="42" borderId="0" applyNumberFormat="0" applyBorder="0" applyAlignment="0" applyProtection="0"/>
    <xf numFmtId="0" fontId="8" fillId="43" borderId="0" applyNumberFormat="0" applyBorder="0" applyAlignment="0" applyProtection="0"/>
    <xf numFmtId="0" fontId="36" fillId="44" borderId="0" applyNumberFormat="0" applyBorder="0" applyAlignment="0" applyProtection="0"/>
    <xf numFmtId="0" fontId="8" fillId="29" borderId="0" applyNumberFormat="0" applyBorder="0" applyAlignment="0" applyProtection="0"/>
    <xf numFmtId="0" fontId="36" fillId="45" borderId="0" applyNumberFormat="0" applyBorder="0" applyAlignment="0" applyProtection="0"/>
    <xf numFmtId="0" fontId="8" fillId="31" borderId="0" applyNumberFormat="0" applyBorder="0" applyAlignment="0" applyProtection="0"/>
    <xf numFmtId="0" fontId="36" fillId="46" borderId="0" applyNumberFormat="0" applyBorder="0" applyAlignment="0" applyProtection="0"/>
    <xf numFmtId="0" fontId="8" fillId="47" borderId="0" applyNumberFormat="0" applyBorder="0" applyAlignment="0" applyProtection="0"/>
    <xf numFmtId="179" fontId="0" fillId="0" borderId="0" applyFont="0" applyFill="0" applyBorder="0" applyAlignment="0" applyProtection="0"/>
    <xf numFmtId="0" fontId="24" fillId="0" borderId="0">
      <alignment/>
      <protection/>
    </xf>
    <xf numFmtId="0" fontId="40" fillId="48" borderId="1" applyNumberFormat="0" applyAlignment="0" applyProtection="0"/>
    <xf numFmtId="0" fontId="12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51" borderId="7" applyNumberFormat="0" applyFont="0" applyAlignment="0" applyProtection="0"/>
    <xf numFmtId="0" fontId="35" fillId="51" borderId="7" applyNumberFormat="0" applyFont="0" applyAlignment="0" applyProtection="0"/>
    <xf numFmtId="0" fontId="0" fillId="52" borderId="8" applyNumberFormat="0" applyAlignment="0" applyProtection="0"/>
    <xf numFmtId="0" fontId="42" fillId="34" borderId="9" applyNumberFormat="0" applyAlignment="0" applyProtection="0"/>
    <xf numFmtId="0" fontId="14" fillId="35" borderId="10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18" fillId="0" borderId="12" applyNumberFormat="0" applyFill="0" applyAlignment="0" applyProtection="0"/>
    <xf numFmtId="0" fontId="47" fillId="0" borderId="13" applyNumberFormat="0" applyFill="0" applyAlignment="0" applyProtection="0"/>
    <xf numFmtId="0" fontId="19" fillId="0" borderId="14" applyNumberFormat="0" applyFill="0" applyAlignment="0" applyProtection="0"/>
    <xf numFmtId="0" fontId="48" fillId="0" borderId="15" applyNumberFormat="0" applyFill="0" applyAlignment="0" applyProtection="0"/>
    <xf numFmtId="0" fontId="20" fillId="0" borderId="16" applyNumberFormat="0" applyFill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1" fillId="0" borderId="18" applyNumberFormat="0" applyFill="0" applyAlignment="0" applyProtection="0"/>
    <xf numFmtId="0" fontId="51" fillId="53" borderId="0" applyNumberFormat="0" applyBorder="0" applyAlignment="0" applyProtection="0"/>
    <xf numFmtId="0" fontId="22" fillId="5" borderId="0" applyNumberFormat="0" applyBorder="0" applyAlignment="0" applyProtection="0"/>
    <xf numFmtId="0" fontId="52" fillId="54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21" fontId="26" fillId="0" borderId="21" xfId="0" applyNumberFormat="1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vertical="center"/>
    </xf>
    <xf numFmtId="0" fontId="26" fillId="0" borderId="24" xfId="0" applyFont="1" applyFill="1" applyBorder="1" applyAlignment="1">
      <alignment horizontal="center" vertical="center"/>
    </xf>
    <xf numFmtId="0" fontId="27" fillId="55" borderId="25" xfId="0" applyFont="1" applyFill="1" applyBorder="1" applyAlignment="1">
      <alignment vertical="center"/>
    </xf>
    <xf numFmtId="0" fontId="27" fillId="55" borderId="25" xfId="0" applyFont="1" applyFill="1" applyBorder="1" applyAlignment="1">
      <alignment horizontal="center" vertical="center"/>
    </xf>
    <xf numFmtId="164" fontId="27" fillId="55" borderId="26" xfId="0" applyNumberFormat="1" applyFont="1" applyFill="1" applyBorder="1" applyAlignment="1">
      <alignment horizontal="center" vertical="center"/>
    </xf>
    <xf numFmtId="1" fontId="28" fillId="56" borderId="27" xfId="0" applyNumberFormat="1" applyFont="1" applyFill="1" applyBorder="1" applyAlignment="1">
      <alignment horizontal="center" vertical="center" wrapText="1"/>
    </xf>
    <xf numFmtId="0" fontId="28" fillId="56" borderId="25" xfId="0" applyFont="1" applyFill="1" applyBorder="1" applyAlignment="1">
      <alignment horizontal="center" vertical="center" wrapText="1"/>
    </xf>
    <xf numFmtId="0" fontId="29" fillId="56" borderId="26" xfId="0" applyFont="1" applyFill="1" applyBorder="1" applyAlignment="1">
      <alignment horizontal="center" vertical="center" wrapText="1"/>
    </xf>
    <xf numFmtId="1" fontId="28" fillId="56" borderId="28" xfId="0" applyNumberFormat="1" applyFont="1" applyFill="1" applyBorder="1" applyAlignment="1">
      <alignment horizontal="center" vertical="center" wrapText="1"/>
    </xf>
    <xf numFmtId="0" fontId="28" fillId="56" borderId="29" xfId="0" applyFont="1" applyFill="1" applyBorder="1" applyAlignment="1">
      <alignment horizontal="center" vertical="center" wrapText="1"/>
    </xf>
    <xf numFmtId="0" fontId="29" fillId="56" borderId="30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21" fontId="26" fillId="0" borderId="33" xfId="0" applyNumberFormat="1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21" fontId="26" fillId="0" borderId="36" xfId="0" applyNumberFormat="1" applyFont="1" applyFill="1" applyBorder="1" applyAlignment="1">
      <alignment horizontal="center" vertical="center"/>
    </xf>
    <xf numFmtId="21" fontId="26" fillId="0" borderId="20" xfId="0" applyNumberFormat="1" applyFont="1" applyFill="1" applyBorder="1" applyAlignment="1">
      <alignment horizontal="center" vertical="center"/>
    </xf>
    <xf numFmtId="21" fontId="26" fillId="0" borderId="32" xfId="0" applyNumberFormat="1" applyFont="1" applyFill="1" applyBorder="1" applyAlignment="1">
      <alignment horizontal="center" vertical="center"/>
    </xf>
    <xf numFmtId="0" fontId="27" fillId="55" borderId="27" xfId="0" applyFont="1" applyFill="1" applyBorder="1" applyAlignment="1">
      <alignment horizontal="center" vertical="center"/>
    </xf>
    <xf numFmtId="21" fontId="26" fillId="0" borderId="35" xfId="0" applyNumberFormat="1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vertical="center"/>
    </xf>
    <xf numFmtId="0" fontId="26" fillId="0" borderId="38" xfId="0" applyNumberFormat="1" applyFont="1" applyFill="1" applyBorder="1" applyAlignment="1">
      <alignment horizontal="center" vertical="center"/>
    </xf>
    <xf numFmtId="0" fontId="26" fillId="0" borderId="39" xfId="0" applyNumberFormat="1" applyFont="1" applyFill="1" applyBorder="1" applyAlignment="1">
      <alignment horizontal="center" vertical="center"/>
    </xf>
    <xf numFmtId="1" fontId="30" fillId="56" borderId="40" xfId="0" applyNumberFormat="1" applyFont="1" applyFill="1" applyBorder="1" applyAlignment="1">
      <alignment horizontal="center" vertical="center" wrapText="1"/>
    </xf>
    <xf numFmtId="1" fontId="31" fillId="56" borderId="41" xfId="0" applyNumberFormat="1" applyFont="1" applyFill="1" applyBorder="1" applyAlignment="1">
      <alignment horizontal="center" vertical="center" wrapText="1"/>
    </xf>
    <xf numFmtId="0" fontId="31" fillId="56" borderId="41" xfId="0" applyFont="1" applyFill="1" applyBorder="1" applyAlignment="1">
      <alignment horizontal="center" vertical="center" wrapText="1"/>
    </xf>
    <xf numFmtId="0" fontId="30" fillId="56" borderId="41" xfId="0" applyFont="1" applyFill="1" applyBorder="1" applyAlignment="1">
      <alignment horizontal="center" vertical="center" wrapText="1"/>
    </xf>
    <xf numFmtId="21" fontId="31" fillId="56" borderId="41" xfId="0" applyNumberFormat="1" applyFont="1" applyFill="1" applyBorder="1" applyAlignment="1">
      <alignment horizontal="center" vertical="center" wrapText="1"/>
    </xf>
    <xf numFmtId="0" fontId="32" fillId="56" borderId="41" xfId="0" applyFont="1" applyFill="1" applyBorder="1" applyAlignment="1">
      <alignment horizontal="center" vertical="center" wrapText="1"/>
    </xf>
    <xf numFmtId="0" fontId="32" fillId="56" borderId="42" xfId="0" applyFont="1" applyFill="1" applyBorder="1" applyAlignment="1">
      <alignment horizontal="center" vertical="center" wrapText="1"/>
    </xf>
    <xf numFmtId="0" fontId="26" fillId="0" borderId="32" xfId="0" applyFont="1" applyFill="1" applyBorder="1" applyAlignment="1">
      <alignment vertical="center"/>
    </xf>
    <xf numFmtId="0" fontId="1" fillId="56" borderId="43" xfId="0" applyFont="1" applyFill="1" applyBorder="1" applyAlignment="1">
      <alignment horizontal="center" vertical="center"/>
    </xf>
    <xf numFmtId="0" fontId="1" fillId="56" borderId="44" xfId="0" applyFont="1" applyFill="1" applyBorder="1" applyAlignment="1">
      <alignment horizontal="center" vertical="center"/>
    </xf>
    <xf numFmtId="0" fontId="1" fillId="56" borderId="45" xfId="0" applyFont="1" applyFill="1" applyBorder="1" applyAlignment="1">
      <alignment horizontal="center" vertical="center"/>
    </xf>
    <xf numFmtId="0" fontId="33" fillId="56" borderId="46" xfId="0" applyFont="1" applyFill="1" applyBorder="1" applyAlignment="1">
      <alignment horizontal="center" vertical="center"/>
    </xf>
    <xf numFmtId="0" fontId="33" fillId="56" borderId="0" xfId="0" applyFont="1" applyFill="1" applyBorder="1" applyAlignment="1">
      <alignment horizontal="center" vertical="center"/>
    </xf>
    <xf numFmtId="0" fontId="33" fillId="56" borderId="47" xfId="0" applyFont="1" applyFill="1" applyBorder="1" applyAlignment="1">
      <alignment horizontal="center" vertical="center"/>
    </xf>
    <xf numFmtId="0" fontId="6" fillId="56" borderId="43" xfId="0" applyFont="1" applyFill="1" applyBorder="1" applyAlignment="1">
      <alignment horizontal="center" vertical="center" wrapText="1"/>
    </xf>
    <xf numFmtId="0" fontId="6" fillId="56" borderId="44" xfId="0" applyFont="1" applyFill="1" applyBorder="1" applyAlignment="1">
      <alignment horizontal="center" vertical="center" wrapText="1"/>
    </xf>
    <xf numFmtId="0" fontId="6" fillId="56" borderId="45" xfId="0" applyFont="1" applyFill="1" applyBorder="1" applyAlignment="1">
      <alignment horizontal="center" vertical="center" wrapText="1"/>
    </xf>
    <xf numFmtId="0" fontId="28" fillId="55" borderId="46" xfId="0" applyFont="1" applyFill="1" applyBorder="1" applyAlignment="1">
      <alignment horizontal="center" vertical="center"/>
    </xf>
    <xf numFmtId="0" fontId="28" fillId="55" borderId="0" xfId="0" applyFont="1" applyFill="1" applyBorder="1" applyAlignment="1">
      <alignment horizontal="center" vertical="center"/>
    </xf>
    <xf numFmtId="0" fontId="28" fillId="55" borderId="47" xfId="0" applyFont="1" applyFill="1" applyBorder="1" applyAlignment="1">
      <alignment horizontal="center" vertical="center"/>
    </xf>
    <xf numFmtId="0" fontId="26" fillId="0" borderId="48" xfId="0" applyFont="1" applyFill="1" applyBorder="1" applyAlignment="1">
      <alignment horizontal="center" vertical="center"/>
    </xf>
    <xf numFmtId="0" fontId="26" fillId="0" borderId="49" xfId="0" applyFont="1" applyFill="1" applyBorder="1" applyAlignment="1">
      <alignment vertical="center"/>
    </xf>
    <xf numFmtId="0" fontId="26" fillId="0" borderId="50" xfId="0" applyNumberFormat="1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left" vertical="center"/>
    </xf>
    <xf numFmtId="178" fontId="26" fillId="0" borderId="20" xfId="0" applyNumberFormat="1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left" vertical="center"/>
    </xf>
    <xf numFmtId="178" fontId="26" fillId="0" borderId="32" xfId="0" applyNumberFormat="1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left" vertical="center"/>
    </xf>
    <xf numFmtId="178" fontId="26" fillId="0" borderId="35" xfId="0" applyNumberFormat="1" applyFont="1" applyFill="1" applyBorder="1" applyAlignment="1">
      <alignment horizontal="center" vertical="center"/>
    </xf>
  </cellXfs>
  <cellStyles count="99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Excel Built-in Normal" xfId="72"/>
    <cellStyle name="Input" xfId="73"/>
    <cellStyle name="Input 2" xfId="74"/>
    <cellStyle name="Comma" xfId="75"/>
    <cellStyle name="Comma [0]" xfId="76"/>
    <cellStyle name="Neutrale" xfId="77"/>
    <cellStyle name="Neutrale 2" xfId="78"/>
    <cellStyle name="Normale 2" xfId="79"/>
    <cellStyle name="Normale 2 2" xfId="80"/>
    <cellStyle name="Normale 3" xfId="81"/>
    <cellStyle name="Normale 3 2" xfId="82"/>
    <cellStyle name="Normale 4" xfId="83"/>
    <cellStyle name="Nota" xfId="84"/>
    <cellStyle name="Nota 2" xfId="85"/>
    <cellStyle name="Nota 3" xfId="86"/>
    <cellStyle name="Output" xfId="87"/>
    <cellStyle name="Output 2" xfId="88"/>
    <cellStyle name="Percent" xfId="89"/>
    <cellStyle name="Testo avviso" xfId="90"/>
    <cellStyle name="Testo avviso 2" xfId="91"/>
    <cellStyle name="Testo descrittivo" xfId="92"/>
    <cellStyle name="Testo descrittivo 2" xfId="93"/>
    <cellStyle name="Titolo" xfId="94"/>
    <cellStyle name="Titolo 1" xfId="95"/>
    <cellStyle name="Titolo 1 2" xfId="96"/>
    <cellStyle name="Titolo 2" xfId="97"/>
    <cellStyle name="Titolo 2 2" xfId="98"/>
    <cellStyle name="Titolo 3" xfId="99"/>
    <cellStyle name="Titolo 3 2" xfId="100"/>
    <cellStyle name="Titolo 4" xfId="101"/>
    <cellStyle name="Titolo 4 2" xfId="102"/>
    <cellStyle name="Titolo 5" xfId="103"/>
    <cellStyle name="Titolo 6" xfId="104"/>
    <cellStyle name="Totale" xfId="105"/>
    <cellStyle name="Totale 2" xfId="106"/>
    <cellStyle name="Valore non valido" xfId="107"/>
    <cellStyle name="Valore non valido 2" xfId="108"/>
    <cellStyle name="Valore valido" xfId="109"/>
    <cellStyle name="Valore valido 2" xfId="110"/>
    <cellStyle name="Currency" xfId="111"/>
    <cellStyle name="Currency [0]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7109375" style="1" customWidth="1"/>
    <col min="2" max="3" width="25.7109375" style="4" customWidth="1"/>
    <col min="4" max="4" width="12.28125" style="2" bestFit="1" customWidth="1"/>
    <col min="5" max="5" width="35.7109375" style="5" customWidth="1"/>
    <col min="6" max="6" width="10.7109375" style="6" customWidth="1"/>
    <col min="7" max="9" width="10.7109375" style="1" customWidth="1"/>
  </cols>
  <sheetData>
    <row r="1" spans="1:9" ht="45" customHeight="1">
      <c r="A1" s="43" t="s">
        <v>500</v>
      </c>
      <c r="B1" s="44"/>
      <c r="C1" s="44"/>
      <c r="D1" s="44"/>
      <c r="E1" s="44"/>
      <c r="F1" s="44"/>
      <c r="G1" s="44"/>
      <c r="H1" s="44"/>
      <c r="I1" s="45"/>
    </row>
    <row r="2" spans="1:9" ht="24" customHeight="1">
      <c r="A2" s="46" t="s">
        <v>502</v>
      </c>
      <c r="B2" s="47"/>
      <c r="C2" s="47"/>
      <c r="D2" s="47"/>
      <c r="E2" s="47"/>
      <c r="F2" s="47"/>
      <c r="G2" s="47"/>
      <c r="H2" s="47"/>
      <c r="I2" s="48"/>
    </row>
    <row r="3" spans="1:9" ht="24" customHeight="1">
      <c r="A3" s="30"/>
      <c r="B3" s="13" t="s">
        <v>501</v>
      </c>
      <c r="C3" s="13"/>
      <c r="D3" s="14"/>
      <c r="E3" s="13" t="s">
        <v>244</v>
      </c>
      <c r="F3" s="14"/>
      <c r="G3" s="13"/>
      <c r="H3" s="14" t="s">
        <v>0</v>
      </c>
      <c r="I3" s="15">
        <v>9.3</v>
      </c>
    </row>
    <row r="4" spans="1:9" ht="24" customHeight="1">
      <c r="A4" s="35" t="s">
        <v>1</v>
      </c>
      <c r="B4" s="36" t="s">
        <v>2</v>
      </c>
      <c r="C4" s="37" t="s">
        <v>3</v>
      </c>
      <c r="D4" s="37" t="s">
        <v>4</v>
      </c>
      <c r="E4" s="38" t="s">
        <v>5</v>
      </c>
      <c r="F4" s="39" t="s">
        <v>9</v>
      </c>
      <c r="G4" s="37" t="s">
        <v>6</v>
      </c>
      <c r="H4" s="40" t="s">
        <v>7</v>
      </c>
      <c r="I4" s="41" t="s">
        <v>8</v>
      </c>
    </row>
    <row r="5" spans="1:9" s="3" customFormat="1" ht="18" customHeight="1">
      <c r="A5" s="7" t="s">
        <v>12</v>
      </c>
      <c r="B5" s="58" t="s">
        <v>245</v>
      </c>
      <c r="C5" s="58" t="s">
        <v>173</v>
      </c>
      <c r="D5" s="8" t="s">
        <v>246</v>
      </c>
      <c r="E5" s="58" t="s">
        <v>247</v>
      </c>
      <c r="F5" s="59" t="s">
        <v>248</v>
      </c>
      <c r="G5" s="8" t="str">
        <f aca="true" t="shared" si="0" ref="G5:G36">TEXT(INT((HOUR(F5)*3600+MINUTE(F5)*60+SECOND(F5))/$I$3/60),"0")&amp;"."&amp;TEXT(MOD((HOUR(F5)*3600+MINUTE(F5)*60+SECOND(F5))/$I$3,60),"00")&amp;"/km"</f>
        <v>3.14/km</v>
      </c>
      <c r="H5" s="28">
        <f aca="true" t="shared" si="1" ref="H5:H36">F5-$F$5</f>
        <v>0</v>
      </c>
      <c r="I5" s="9">
        <f>F5-INDEX($F$5:$F$180,MATCH(D5,$D$5:$D$180,0))</f>
        <v>0</v>
      </c>
    </row>
    <row r="6" spans="1:9" s="3" customFormat="1" ht="18" customHeight="1">
      <c r="A6" s="22" t="s">
        <v>13</v>
      </c>
      <c r="B6" s="60" t="s">
        <v>221</v>
      </c>
      <c r="C6" s="60" t="s">
        <v>152</v>
      </c>
      <c r="D6" s="23" t="s">
        <v>249</v>
      </c>
      <c r="E6" s="60" t="s">
        <v>250</v>
      </c>
      <c r="F6" s="61" t="s">
        <v>251</v>
      </c>
      <c r="G6" s="23" t="str">
        <f t="shared" si="0"/>
        <v>3.31/km</v>
      </c>
      <c r="H6" s="29">
        <f t="shared" si="1"/>
        <v>0.001840277777777774</v>
      </c>
      <c r="I6" s="24">
        <f>F6-INDEX($F$5:$F$180,MATCH(D6,$D$5:$D$180,0))</f>
        <v>0</v>
      </c>
    </row>
    <row r="7" spans="1:9" s="3" customFormat="1" ht="18" customHeight="1">
      <c r="A7" s="22" t="s">
        <v>14</v>
      </c>
      <c r="B7" s="60" t="s">
        <v>252</v>
      </c>
      <c r="C7" s="60" t="s">
        <v>138</v>
      </c>
      <c r="D7" s="23" t="s">
        <v>249</v>
      </c>
      <c r="E7" s="60" t="s">
        <v>247</v>
      </c>
      <c r="F7" s="61" t="s">
        <v>253</v>
      </c>
      <c r="G7" s="23" t="str">
        <f t="shared" si="0"/>
        <v>3.36/km</v>
      </c>
      <c r="H7" s="29">
        <f t="shared" si="1"/>
        <v>0.002303240740740734</v>
      </c>
      <c r="I7" s="24">
        <f>F7-INDEX($F$5:$F$180,MATCH(D7,$D$5:$D$180,0))</f>
        <v>0.00046296296296296016</v>
      </c>
    </row>
    <row r="8" spans="1:9" s="3" customFormat="1" ht="18" customHeight="1">
      <c r="A8" s="22" t="s">
        <v>15</v>
      </c>
      <c r="B8" s="60" t="s">
        <v>254</v>
      </c>
      <c r="C8" s="60" t="s">
        <v>161</v>
      </c>
      <c r="D8" s="23" t="s">
        <v>211</v>
      </c>
      <c r="E8" s="60" t="s">
        <v>255</v>
      </c>
      <c r="F8" s="61" t="s">
        <v>256</v>
      </c>
      <c r="G8" s="23" t="str">
        <f t="shared" si="0"/>
        <v>3.37/km</v>
      </c>
      <c r="H8" s="29">
        <f t="shared" si="1"/>
        <v>0.002476851851851848</v>
      </c>
      <c r="I8" s="24">
        <f>F8-INDEX($F$5:$F$180,MATCH(D8,$D$5:$D$180,0))</f>
        <v>0</v>
      </c>
    </row>
    <row r="9" spans="1:9" s="3" customFormat="1" ht="18" customHeight="1">
      <c r="A9" s="22" t="s">
        <v>16</v>
      </c>
      <c r="B9" s="60" t="s">
        <v>257</v>
      </c>
      <c r="C9" s="60" t="s">
        <v>142</v>
      </c>
      <c r="D9" s="23" t="s">
        <v>249</v>
      </c>
      <c r="E9" s="60" t="s">
        <v>255</v>
      </c>
      <c r="F9" s="61" t="s">
        <v>258</v>
      </c>
      <c r="G9" s="23" t="str">
        <f t="shared" si="0"/>
        <v>3.40/km</v>
      </c>
      <c r="H9" s="29">
        <f t="shared" si="1"/>
        <v>0.002800925925925922</v>
      </c>
      <c r="I9" s="24">
        <f>F9-INDEX($F$5:$F$180,MATCH(D9,$D$5:$D$180,0))</f>
        <v>0.000960648148148148</v>
      </c>
    </row>
    <row r="10" spans="1:9" s="3" customFormat="1" ht="18" customHeight="1">
      <c r="A10" s="22" t="s">
        <v>17</v>
      </c>
      <c r="B10" s="60" t="s">
        <v>225</v>
      </c>
      <c r="C10" s="60" t="s">
        <v>137</v>
      </c>
      <c r="D10" s="23" t="s">
        <v>211</v>
      </c>
      <c r="E10" s="60" t="s">
        <v>259</v>
      </c>
      <c r="F10" s="61" t="s">
        <v>260</v>
      </c>
      <c r="G10" s="23" t="str">
        <f t="shared" si="0"/>
        <v>3.44/km</v>
      </c>
      <c r="H10" s="29">
        <f t="shared" si="1"/>
        <v>0.003194444444444444</v>
      </c>
      <c r="I10" s="24">
        <f>F10-INDEX($F$5:$F$180,MATCH(D10,$D$5:$D$180,0))</f>
        <v>0.0007175925925925961</v>
      </c>
    </row>
    <row r="11" spans="1:9" s="3" customFormat="1" ht="18" customHeight="1">
      <c r="A11" s="22" t="s">
        <v>18</v>
      </c>
      <c r="B11" s="60" t="s">
        <v>210</v>
      </c>
      <c r="C11" s="60" t="s">
        <v>195</v>
      </c>
      <c r="D11" s="23" t="s">
        <v>249</v>
      </c>
      <c r="E11" s="60" t="s">
        <v>247</v>
      </c>
      <c r="F11" s="61" t="s">
        <v>261</v>
      </c>
      <c r="G11" s="23" t="str">
        <f t="shared" si="0"/>
        <v>3.47/km</v>
      </c>
      <c r="H11" s="29">
        <f t="shared" si="1"/>
        <v>0.003483796296296294</v>
      </c>
      <c r="I11" s="24">
        <f>F11-INDEX($F$5:$F$180,MATCH(D11,$D$5:$D$180,0))</f>
        <v>0.0016435185185185198</v>
      </c>
    </row>
    <row r="12" spans="1:9" s="3" customFormat="1" ht="18" customHeight="1">
      <c r="A12" s="22" t="s">
        <v>19</v>
      </c>
      <c r="B12" s="60" t="s">
        <v>262</v>
      </c>
      <c r="C12" s="60" t="s">
        <v>160</v>
      </c>
      <c r="D12" s="23" t="s">
        <v>263</v>
      </c>
      <c r="E12" s="60" t="s">
        <v>264</v>
      </c>
      <c r="F12" s="61" t="s">
        <v>265</v>
      </c>
      <c r="G12" s="23" t="str">
        <f t="shared" si="0"/>
        <v>3.48/km</v>
      </c>
      <c r="H12" s="29">
        <f t="shared" si="1"/>
        <v>0.0036458333333333343</v>
      </c>
      <c r="I12" s="24">
        <f>F12-INDEX($F$5:$F$180,MATCH(D12,$D$5:$D$180,0))</f>
        <v>0</v>
      </c>
    </row>
    <row r="13" spans="1:9" s="3" customFormat="1" ht="18" customHeight="1">
      <c r="A13" s="22" t="s">
        <v>20</v>
      </c>
      <c r="B13" s="60" t="s">
        <v>266</v>
      </c>
      <c r="C13" s="60" t="s">
        <v>153</v>
      </c>
      <c r="D13" s="23" t="s">
        <v>246</v>
      </c>
      <c r="E13" s="60" t="s">
        <v>267</v>
      </c>
      <c r="F13" s="61" t="s">
        <v>268</v>
      </c>
      <c r="G13" s="23" t="str">
        <f t="shared" si="0"/>
        <v>3.48/km</v>
      </c>
      <c r="H13" s="29">
        <f t="shared" si="1"/>
        <v>0.0036689814814814814</v>
      </c>
      <c r="I13" s="24">
        <f>F13-INDEX($F$5:$F$180,MATCH(D13,$D$5:$D$180,0))</f>
        <v>0.0036689814814814814</v>
      </c>
    </row>
    <row r="14" spans="1:9" s="3" customFormat="1" ht="18" customHeight="1">
      <c r="A14" s="22" t="s">
        <v>21</v>
      </c>
      <c r="B14" s="60" t="s">
        <v>215</v>
      </c>
      <c r="C14" s="60" t="s">
        <v>269</v>
      </c>
      <c r="D14" s="23" t="s">
        <v>249</v>
      </c>
      <c r="E14" s="60" t="s">
        <v>270</v>
      </c>
      <c r="F14" s="61" t="s">
        <v>271</v>
      </c>
      <c r="G14" s="23" t="str">
        <f t="shared" si="0"/>
        <v>3.50/km</v>
      </c>
      <c r="H14" s="29">
        <f t="shared" si="1"/>
        <v>0.003831018518518515</v>
      </c>
      <c r="I14" s="24">
        <f>F14-INDEX($F$5:$F$180,MATCH(D14,$D$5:$D$180,0))</f>
        <v>0.001990740740740741</v>
      </c>
    </row>
    <row r="15" spans="1:9" s="3" customFormat="1" ht="18" customHeight="1">
      <c r="A15" s="22" t="s">
        <v>22</v>
      </c>
      <c r="B15" s="60" t="s">
        <v>189</v>
      </c>
      <c r="C15" s="60" t="s">
        <v>145</v>
      </c>
      <c r="D15" s="23" t="s">
        <v>263</v>
      </c>
      <c r="E15" s="60" t="s">
        <v>213</v>
      </c>
      <c r="F15" s="61" t="s">
        <v>272</v>
      </c>
      <c r="G15" s="23" t="str">
        <f t="shared" si="0"/>
        <v>3.54/km</v>
      </c>
      <c r="H15" s="29">
        <f t="shared" si="1"/>
        <v>0.004293981481481475</v>
      </c>
      <c r="I15" s="24">
        <f>F15-INDEX($F$5:$F$180,MATCH(D15,$D$5:$D$180,0))</f>
        <v>0.0006481481481481408</v>
      </c>
    </row>
    <row r="16" spans="1:9" s="3" customFormat="1" ht="18" customHeight="1">
      <c r="A16" s="22" t="s">
        <v>23</v>
      </c>
      <c r="B16" s="60" t="s">
        <v>234</v>
      </c>
      <c r="C16" s="60" t="s">
        <v>273</v>
      </c>
      <c r="D16" s="23" t="s">
        <v>211</v>
      </c>
      <c r="E16" s="60" t="s">
        <v>134</v>
      </c>
      <c r="F16" s="61" t="s">
        <v>274</v>
      </c>
      <c r="G16" s="23" t="str">
        <f t="shared" si="0"/>
        <v>3.55/km</v>
      </c>
      <c r="H16" s="29">
        <f t="shared" si="1"/>
        <v>0.004432870370370368</v>
      </c>
      <c r="I16" s="24">
        <f>F16-INDEX($F$5:$F$180,MATCH(D16,$D$5:$D$180,0))</f>
        <v>0.00195601851851852</v>
      </c>
    </row>
    <row r="17" spans="1:9" s="3" customFormat="1" ht="18" customHeight="1">
      <c r="A17" s="22" t="s">
        <v>24</v>
      </c>
      <c r="B17" s="60" t="s">
        <v>275</v>
      </c>
      <c r="C17" s="60" t="s">
        <v>138</v>
      </c>
      <c r="D17" s="23" t="s">
        <v>276</v>
      </c>
      <c r="E17" s="60" t="s">
        <v>277</v>
      </c>
      <c r="F17" s="61" t="s">
        <v>278</v>
      </c>
      <c r="G17" s="23" t="str">
        <f t="shared" si="0"/>
        <v>3.58/km</v>
      </c>
      <c r="H17" s="29">
        <f t="shared" si="1"/>
        <v>0.004687499999999997</v>
      </c>
      <c r="I17" s="24">
        <f>F17-INDEX($F$5:$F$180,MATCH(D17,$D$5:$D$180,0))</f>
        <v>0</v>
      </c>
    </row>
    <row r="18" spans="1:9" s="3" customFormat="1" ht="18" customHeight="1">
      <c r="A18" s="22" t="s">
        <v>25</v>
      </c>
      <c r="B18" s="60" t="s">
        <v>279</v>
      </c>
      <c r="C18" s="60" t="s">
        <v>151</v>
      </c>
      <c r="D18" s="23" t="s">
        <v>280</v>
      </c>
      <c r="E18" s="60" t="s">
        <v>177</v>
      </c>
      <c r="F18" s="61" t="s">
        <v>281</v>
      </c>
      <c r="G18" s="23" t="str">
        <f t="shared" si="0"/>
        <v>3.59/km</v>
      </c>
      <c r="H18" s="29">
        <f t="shared" si="1"/>
        <v>0.0048148148148148134</v>
      </c>
      <c r="I18" s="24">
        <f>F18-INDEX($F$5:$F$180,MATCH(D18,$D$5:$D$180,0))</f>
        <v>0</v>
      </c>
    </row>
    <row r="19" spans="1:9" s="3" customFormat="1" ht="18" customHeight="1">
      <c r="A19" s="22" t="s">
        <v>26</v>
      </c>
      <c r="B19" s="60" t="s">
        <v>228</v>
      </c>
      <c r="C19" s="60" t="s">
        <v>147</v>
      </c>
      <c r="D19" s="23" t="s">
        <v>249</v>
      </c>
      <c r="E19" s="60" t="s">
        <v>282</v>
      </c>
      <c r="F19" s="61" t="s">
        <v>283</v>
      </c>
      <c r="G19" s="23" t="str">
        <f t="shared" si="0"/>
        <v>4.01/km</v>
      </c>
      <c r="H19" s="29">
        <f t="shared" si="1"/>
        <v>0.005046296296296292</v>
      </c>
      <c r="I19" s="24">
        <f>F19-INDEX($F$5:$F$180,MATCH(D19,$D$5:$D$180,0))</f>
        <v>0.0032060185185185178</v>
      </c>
    </row>
    <row r="20" spans="1:9" s="3" customFormat="1" ht="18" customHeight="1">
      <c r="A20" s="22" t="s">
        <v>27</v>
      </c>
      <c r="B20" s="60" t="s">
        <v>284</v>
      </c>
      <c r="C20" s="60" t="s">
        <v>162</v>
      </c>
      <c r="D20" s="23" t="s">
        <v>280</v>
      </c>
      <c r="E20" s="60" t="s">
        <v>255</v>
      </c>
      <c r="F20" s="61" t="s">
        <v>285</v>
      </c>
      <c r="G20" s="23" t="str">
        <f t="shared" si="0"/>
        <v>4.01/km</v>
      </c>
      <c r="H20" s="29">
        <f t="shared" si="1"/>
        <v>0.005069444444444439</v>
      </c>
      <c r="I20" s="24">
        <f>F20-INDEX($F$5:$F$180,MATCH(D20,$D$5:$D$180,0))</f>
        <v>0.0002546296296296255</v>
      </c>
    </row>
    <row r="21" spans="1:9" ht="18" customHeight="1">
      <c r="A21" s="22" t="s">
        <v>28</v>
      </c>
      <c r="B21" s="60" t="s">
        <v>286</v>
      </c>
      <c r="C21" s="60" t="s">
        <v>167</v>
      </c>
      <c r="D21" s="23" t="s">
        <v>287</v>
      </c>
      <c r="E21" s="60" t="s">
        <v>288</v>
      </c>
      <c r="F21" s="61" t="s">
        <v>289</v>
      </c>
      <c r="G21" s="23" t="str">
        <f t="shared" si="0"/>
        <v>4.02/km</v>
      </c>
      <c r="H21" s="29">
        <f t="shared" si="1"/>
        <v>0.005092592592592586</v>
      </c>
      <c r="I21" s="24">
        <f>F21-INDEX($F$5:$F$180,MATCH(D21,$D$5:$D$180,0))</f>
        <v>0</v>
      </c>
    </row>
    <row r="22" spans="1:9" ht="18" customHeight="1">
      <c r="A22" s="22" t="s">
        <v>29</v>
      </c>
      <c r="B22" s="60" t="s">
        <v>290</v>
      </c>
      <c r="C22" s="60" t="s">
        <v>197</v>
      </c>
      <c r="D22" s="23" t="s">
        <v>276</v>
      </c>
      <c r="E22" s="60" t="s">
        <v>255</v>
      </c>
      <c r="F22" s="61" t="s">
        <v>291</v>
      </c>
      <c r="G22" s="23" t="str">
        <f t="shared" si="0"/>
        <v>4.02/km</v>
      </c>
      <c r="H22" s="29">
        <f t="shared" si="1"/>
        <v>0.005162037037037034</v>
      </c>
      <c r="I22" s="24">
        <f>F22-INDEX($F$5:$F$180,MATCH(D22,$D$5:$D$180,0))</f>
        <v>0.0004745370370370372</v>
      </c>
    </row>
    <row r="23" spans="1:9" ht="18" customHeight="1">
      <c r="A23" s="22" t="s">
        <v>30</v>
      </c>
      <c r="B23" s="60" t="s">
        <v>243</v>
      </c>
      <c r="C23" s="60" t="s">
        <v>171</v>
      </c>
      <c r="D23" s="23" t="s">
        <v>287</v>
      </c>
      <c r="E23" s="60" t="s">
        <v>270</v>
      </c>
      <c r="F23" s="61" t="s">
        <v>292</v>
      </c>
      <c r="G23" s="23" t="str">
        <f t="shared" si="0"/>
        <v>4.03/km</v>
      </c>
      <c r="H23" s="29">
        <f t="shared" si="1"/>
        <v>0.005231481481481479</v>
      </c>
      <c r="I23" s="24">
        <f>F23-INDEX($F$5:$F$180,MATCH(D23,$D$5:$D$180,0))</f>
        <v>0.00013888888888889325</v>
      </c>
    </row>
    <row r="24" spans="1:9" ht="18" customHeight="1">
      <c r="A24" s="22" t="s">
        <v>31</v>
      </c>
      <c r="B24" s="60" t="s">
        <v>293</v>
      </c>
      <c r="C24" s="60" t="s">
        <v>218</v>
      </c>
      <c r="D24" s="23" t="s">
        <v>294</v>
      </c>
      <c r="E24" s="60" t="s">
        <v>255</v>
      </c>
      <c r="F24" s="61" t="s">
        <v>295</v>
      </c>
      <c r="G24" s="23" t="str">
        <f t="shared" si="0"/>
        <v>4.03/km</v>
      </c>
      <c r="H24" s="29">
        <f t="shared" si="1"/>
        <v>0.0052546296296296265</v>
      </c>
      <c r="I24" s="24">
        <f>F24-INDEX($F$5:$F$180,MATCH(D24,$D$5:$D$180,0))</f>
        <v>0</v>
      </c>
    </row>
    <row r="25" spans="1:9" ht="18" customHeight="1">
      <c r="A25" s="22" t="s">
        <v>32</v>
      </c>
      <c r="B25" s="60" t="s">
        <v>209</v>
      </c>
      <c r="C25" s="60" t="s">
        <v>296</v>
      </c>
      <c r="D25" s="23" t="s">
        <v>246</v>
      </c>
      <c r="E25" s="60" t="s">
        <v>297</v>
      </c>
      <c r="F25" s="61" t="s">
        <v>298</v>
      </c>
      <c r="G25" s="23" t="str">
        <f t="shared" si="0"/>
        <v>4.07/km</v>
      </c>
      <c r="H25" s="29">
        <f t="shared" si="1"/>
        <v>0.005648148148148145</v>
      </c>
      <c r="I25" s="24">
        <f>F25-INDEX($F$5:$F$180,MATCH(D25,$D$5:$D$180,0))</f>
        <v>0.005648148148148145</v>
      </c>
    </row>
    <row r="26" spans="1:9" ht="18" customHeight="1">
      <c r="A26" s="22" t="s">
        <v>33</v>
      </c>
      <c r="B26" s="60" t="s">
        <v>299</v>
      </c>
      <c r="C26" s="60" t="s">
        <v>147</v>
      </c>
      <c r="D26" s="23" t="s">
        <v>249</v>
      </c>
      <c r="E26" s="60" t="s">
        <v>300</v>
      </c>
      <c r="F26" s="61" t="s">
        <v>301</v>
      </c>
      <c r="G26" s="23" t="str">
        <f t="shared" si="0"/>
        <v>4.07/km</v>
      </c>
      <c r="H26" s="29">
        <f t="shared" si="1"/>
        <v>0.0057060185185185165</v>
      </c>
      <c r="I26" s="24">
        <f>F26-INDEX($F$5:$F$180,MATCH(D26,$D$5:$D$180,0))</f>
        <v>0.0038657407407407425</v>
      </c>
    </row>
    <row r="27" spans="1:9" ht="18" customHeight="1">
      <c r="A27" s="22" t="s">
        <v>34</v>
      </c>
      <c r="B27" s="60" t="s">
        <v>206</v>
      </c>
      <c r="C27" s="60" t="s">
        <v>167</v>
      </c>
      <c r="D27" s="23" t="s">
        <v>263</v>
      </c>
      <c r="E27" s="60" t="s">
        <v>259</v>
      </c>
      <c r="F27" s="61" t="s">
        <v>302</v>
      </c>
      <c r="G27" s="23" t="str">
        <f t="shared" si="0"/>
        <v>4.09/km</v>
      </c>
      <c r="H27" s="29">
        <f t="shared" si="1"/>
        <v>0.005879629629629627</v>
      </c>
      <c r="I27" s="24">
        <f>F27-INDEX($F$5:$F$180,MATCH(D27,$D$5:$D$180,0))</f>
        <v>0.0022337962962962928</v>
      </c>
    </row>
    <row r="28" spans="1:9" ht="18" customHeight="1">
      <c r="A28" s="22" t="s">
        <v>35</v>
      </c>
      <c r="B28" s="60" t="s">
        <v>303</v>
      </c>
      <c r="C28" s="60" t="s">
        <v>150</v>
      </c>
      <c r="D28" s="23" t="s">
        <v>280</v>
      </c>
      <c r="E28" s="60" t="s">
        <v>304</v>
      </c>
      <c r="F28" s="61" t="s">
        <v>305</v>
      </c>
      <c r="G28" s="23" t="str">
        <f t="shared" si="0"/>
        <v>4.09/km</v>
      </c>
      <c r="H28" s="29">
        <f t="shared" si="1"/>
        <v>0.005925925925925921</v>
      </c>
      <c r="I28" s="24">
        <f>F28-INDEX($F$5:$F$180,MATCH(D28,$D$5:$D$180,0))</f>
        <v>0.0011111111111111079</v>
      </c>
    </row>
    <row r="29" spans="1:9" ht="18" customHeight="1">
      <c r="A29" s="22" t="s">
        <v>36</v>
      </c>
      <c r="B29" s="60" t="s">
        <v>306</v>
      </c>
      <c r="C29" s="60" t="s">
        <v>161</v>
      </c>
      <c r="D29" s="23" t="s">
        <v>287</v>
      </c>
      <c r="E29" s="60" t="s">
        <v>213</v>
      </c>
      <c r="F29" s="61" t="s">
        <v>307</v>
      </c>
      <c r="G29" s="23" t="str">
        <f t="shared" si="0"/>
        <v>4.10/km</v>
      </c>
      <c r="H29" s="29">
        <f t="shared" si="1"/>
        <v>0.006018518518518513</v>
      </c>
      <c r="I29" s="24">
        <f>F29-INDEX($F$5:$F$180,MATCH(D29,$D$5:$D$180,0))</f>
        <v>0.0009259259259259273</v>
      </c>
    </row>
    <row r="30" spans="1:9" ht="18" customHeight="1">
      <c r="A30" s="22" t="s">
        <v>37</v>
      </c>
      <c r="B30" s="60" t="s">
        <v>230</v>
      </c>
      <c r="C30" s="60" t="s">
        <v>139</v>
      </c>
      <c r="D30" s="23" t="s">
        <v>249</v>
      </c>
      <c r="E30" s="60" t="s">
        <v>255</v>
      </c>
      <c r="F30" s="61" t="s">
        <v>308</v>
      </c>
      <c r="G30" s="23" t="str">
        <f t="shared" si="0"/>
        <v>4.11/km</v>
      </c>
      <c r="H30" s="29">
        <f t="shared" si="1"/>
        <v>0.006076388888888888</v>
      </c>
      <c r="I30" s="24">
        <f>F30-INDEX($F$5:$F$180,MATCH(D30,$D$5:$D$180,0))</f>
        <v>0.004236111111111114</v>
      </c>
    </row>
    <row r="31" spans="1:9" ht="18" customHeight="1">
      <c r="A31" s="22" t="s">
        <v>38</v>
      </c>
      <c r="B31" s="60" t="s">
        <v>309</v>
      </c>
      <c r="C31" s="60" t="s">
        <v>152</v>
      </c>
      <c r="D31" s="23" t="s">
        <v>249</v>
      </c>
      <c r="E31" s="60" t="s">
        <v>259</v>
      </c>
      <c r="F31" s="61" t="s">
        <v>310</v>
      </c>
      <c r="G31" s="23" t="str">
        <f t="shared" si="0"/>
        <v>4.12/km</v>
      </c>
      <c r="H31" s="29">
        <f t="shared" si="1"/>
        <v>0.006180555555555554</v>
      </c>
      <c r="I31" s="24">
        <f>F31-INDEX($F$5:$F$180,MATCH(D31,$D$5:$D$180,0))</f>
        <v>0.00434027777777778</v>
      </c>
    </row>
    <row r="32" spans="1:9" ht="18" customHeight="1">
      <c r="A32" s="22" t="s">
        <v>39</v>
      </c>
      <c r="B32" s="60" t="s">
        <v>175</v>
      </c>
      <c r="C32" s="60" t="s">
        <v>152</v>
      </c>
      <c r="D32" s="23" t="s">
        <v>263</v>
      </c>
      <c r="E32" s="60" t="s">
        <v>282</v>
      </c>
      <c r="F32" s="61" t="s">
        <v>311</v>
      </c>
      <c r="G32" s="23" t="str">
        <f t="shared" si="0"/>
        <v>4.12/km</v>
      </c>
      <c r="H32" s="29">
        <f t="shared" si="1"/>
        <v>0.006203703703703701</v>
      </c>
      <c r="I32" s="24">
        <f>F32-INDEX($F$5:$F$180,MATCH(D32,$D$5:$D$180,0))</f>
        <v>0.0025578703703703666</v>
      </c>
    </row>
    <row r="33" spans="1:9" ht="18" customHeight="1">
      <c r="A33" s="22" t="s">
        <v>40</v>
      </c>
      <c r="B33" s="60" t="s">
        <v>312</v>
      </c>
      <c r="C33" s="60" t="s">
        <v>140</v>
      </c>
      <c r="D33" s="23" t="s">
        <v>280</v>
      </c>
      <c r="E33" s="60" t="s">
        <v>270</v>
      </c>
      <c r="F33" s="61" t="s">
        <v>313</v>
      </c>
      <c r="G33" s="23" t="str">
        <f t="shared" si="0"/>
        <v>4.12/km</v>
      </c>
      <c r="H33" s="29">
        <f t="shared" si="1"/>
        <v>0.006261574074074072</v>
      </c>
      <c r="I33" s="24">
        <f>F33-INDEX($F$5:$F$180,MATCH(D33,$D$5:$D$180,0))</f>
        <v>0.0014467592592592587</v>
      </c>
    </row>
    <row r="34" spans="1:9" ht="18" customHeight="1">
      <c r="A34" s="22" t="s">
        <v>41</v>
      </c>
      <c r="B34" s="60" t="s">
        <v>179</v>
      </c>
      <c r="C34" s="60" t="s">
        <v>166</v>
      </c>
      <c r="D34" s="23" t="s">
        <v>287</v>
      </c>
      <c r="E34" s="60" t="s">
        <v>259</v>
      </c>
      <c r="F34" s="61" t="s">
        <v>314</v>
      </c>
      <c r="G34" s="23" t="str">
        <f t="shared" si="0"/>
        <v>4.13/km</v>
      </c>
      <c r="H34" s="29">
        <f t="shared" si="1"/>
        <v>0.006296296296296293</v>
      </c>
      <c r="I34" s="24">
        <f>F34-INDEX($F$5:$F$180,MATCH(D34,$D$5:$D$180,0))</f>
        <v>0.0012037037037037068</v>
      </c>
    </row>
    <row r="35" spans="1:9" ht="18" customHeight="1">
      <c r="A35" s="22" t="s">
        <v>42</v>
      </c>
      <c r="B35" s="60" t="s">
        <v>182</v>
      </c>
      <c r="C35" s="60" t="s">
        <v>149</v>
      </c>
      <c r="D35" s="23" t="s">
        <v>249</v>
      </c>
      <c r="E35" s="60" t="s">
        <v>247</v>
      </c>
      <c r="F35" s="61" t="s">
        <v>315</v>
      </c>
      <c r="G35" s="23" t="str">
        <f t="shared" si="0"/>
        <v>4.13/km</v>
      </c>
      <c r="H35" s="29">
        <f t="shared" si="1"/>
        <v>0.006331018518518517</v>
      </c>
      <c r="I35" s="24">
        <f>F35-INDEX($F$5:$F$180,MATCH(D35,$D$5:$D$180,0))</f>
        <v>0.004490740740740743</v>
      </c>
    </row>
    <row r="36" spans="1:9" ht="18" customHeight="1">
      <c r="A36" s="22" t="s">
        <v>43</v>
      </c>
      <c r="B36" s="60" t="s">
        <v>316</v>
      </c>
      <c r="C36" s="60" t="s">
        <v>317</v>
      </c>
      <c r="D36" s="23" t="s">
        <v>318</v>
      </c>
      <c r="E36" s="60" t="s">
        <v>213</v>
      </c>
      <c r="F36" s="61" t="s">
        <v>319</v>
      </c>
      <c r="G36" s="23" t="str">
        <f t="shared" si="0"/>
        <v>4.15/km</v>
      </c>
      <c r="H36" s="29">
        <f t="shared" si="1"/>
        <v>0.006585648148148146</v>
      </c>
      <c r="I36" s="24">
        <f>F36-INDEX($F$5:$F$180,MATCH(D36,$D$5:$D$180,0))</f>
        <v>0</v>
      </c>
    </row>
    <row r="37" spans="1:9" ht="18" customHeight="1">
      <c r="A37" s="22" t="s">
        <v>44</v>
      </c>
      <c r="B37" s="60" t="s">
        <v>320</v>
      </c>
      <c r="C37" s="60" t="s">
        <v>170</v>
      </c>
      <c r="D37" s="23" t="s">
        <v>287</v>
      </c>
      <c r="E37" s="60" t="s">
        <v>259</v>
      </c>
      <c r="F37" s="61" t="s">
        <v>321</v>
      </c>
      <c r="G37" s="23" t="str">
        <f aca="true" t="shared" si="2" ref="G37:G89">TEXT(INT((HOUR(F37)*3600+MINUTE(F37)*60+SECOND(F37))/$I$3/60),"0")&amp;"."&amp;TEXT(MOD((HOUR(F37)*3600+MINUTE(F37)*60+SECOND(F37))/$I$3,60),"00")&amp;"/km"</f>
        <v>4.19/km</v>
      </c>
      <c r="H37" s="29">
        <f aca="true" t="shared" si="3" ref="H37:H66">F37-$F$5</f>
        <v>0.007013888888888889</v>
      </c>
      <c r="I37" s="24">
        <f>F37-INDEX($F$5:$F$180,MATCH(D37,$D$5:$D$180,0))</f>
        <v>0.0019212962962963029</v>
      </c>
    </row>
    <row r="38" spans="1:9" ht="18" customHeight="1">
      <c r="A38" s="22" t="s">
        <v>45</v>
      </c>
      <c r="B38" s="60" t="s">
        <v>322</v>
      </c>
      <c r="C38" s="60" t="s">
        <v>168</v>
      </c>
      <c r="D38" s="23" t="s">
        <v>276</v>
      </c>
      <c r="E38" s="60" t="s">
        <v>282</v>
      </c>
      <c r="F38" s="61" t="s">
        <v>323</v>
      </c>
      <c r="G38" s="23" t="str">
        <f t="shared" si="2"/>
        <v>4.20/km</v>
      </c>
      <c r="H38" s="29">
        <f t="shared" si="3"/>
        <v>0.007048611111111106</v>
      </c>
      <c r="I38" s="24">
        <f>F38-INDEX($F$5:$F$180,MATCH(D38,$D$5:$D$180,0))</f>
        <v>0.002361111111111109</v>
      </c>
    </row>
    <row r="39" spans="1:9" ht="18" customHeight="1">
      <c r="A39" s="22" t="s">
        <v>46</v>
      </c>
      <c r="B39" s="60" t="s">
        <v>229</v>
      </c>
      <c r="C39" s="60" t="s">
        <v>238</v>
      </c>
      <c r="D39" s="23" t="s">
        <v>318</v>
      </c>
      <c r="E39" s="60" t="s">
        <v>255</v>
      </c>
      <c r="F39" s="61" t="s">
        <v>324</v>
      </c>
      <c r="G39" s="23" t="str">
        <f t="shared" si="2"/>
        <v>4.20/km</v>
      </c>
      <c r="H39" s="29">
        <f t="shared" si="3"/>
        <v>0.007060185185185183</v>
      </c>
      <c r="I39" s="24">
        <f>F39-INDEX($F$5:$F$180,MATCH(D39,$D$5:$D$180,0))</f>
        <v>0.0004745370370370372</v>
      </c>
    </row>
    <row r="40" spans="1:9" ht="18" customHeight="1">
      <c r="A40" s="22" t="s">
        <v>47</v>
      </c>
      <c r="B40" s="60" t="s">
        <v>188</v>
      </c>
      <c r="C40" s="60" t="s">
        <v>161</v>
      </c>
      <c r="D40" s="23" t="s">
        <v>249</v>
      </c>
      <c r="E40" s="60" t="s">
        <v>135</v>
      </c>
      <c r="F40" s="61" t="s">
        <v>325</v>
      </c>
      <c r="G40" s="23" t="str">
        <f t="shared" si="2"/>
        <v>4.21/km</v>
      </c>
      <c r="H40" s="29">
        <f t="shared" si="3"/>
        <v>0.007175925925925922</v>
      </c>
      <c r="I40" s="24">
        <f>F40-INDEX($F$5:$F$180,MATCH(D40,$D$5:$D$180,0))</f>
        <v>0.005335648148148148</v>
      </c>
    </row>
    <row r="41" spans="1:9" ht="18" customHeight="1">
      <c r="A41" s="22" t="s">
        <v>48</v>
      </c>
      <c r="B41" s="60" t="s">
        <v>326</v>
      </c>
      <c r="C41" s="60" t="s">
        <v>163</v>
      </c>
      <c r="D41" s="23" t="s">
        <v>280</v>
      </c>
      <c r="E41" s="60" t="s">
        <v>300</v>
      </c>
      <c r="F41" s="61" t="s">
        <v>327</v>
      </c>
      <c r="G41" s="23" t="str">
        <f t="shared" si="2"/>
        <v>4.22/km</v>
      </c>
      <c r="H41" s="29">
        <f t="shared" si="3"/>
        <v>0.007268518518518521</v>
      </c>
      <c r="I41" s="24">
        <f>F41-INDEX($F$5:$F$180,MATCH(D41,$D$5:$D$180,0))</f>
        <v>0.002453703703703708</v>
      </c>
    </row>
    <row r="42" spans="1:9" ht="18" customHeight="1">
      <c r="A42" s="22" t="s">
        <v>49</v>
      </c>
      <c r="B42" s="60" t="s">
        <v>165</v>
      </c>
      <c r="C42" s="60" t="s">
        <v>208</v>
      </c>
      <c r="D42" s="23" t="s">
        <v>328</v>
      </c>
      <c r="E42" s="60" t="s">
        <v>247</v>
      </c>
      <c r="F42" s="61" t="s">
        <v>329</v>
      </c>
      <c r="G42" s="23" t="str">
        <f t="shared" si="2"/>
        <v>4.22/km</v>
      </c>
      <c r="H42" s="29">
        <f t="shared" si="3"/>
        <v>0.007326388888888886</v>
      </c>
      <c r="I42" s="24">
        <f>F42-INDEX($F$5:$F$180,MATCH(D42,$D$5:$D$180,0))</f>
        <v>0</v>
      </c>
    </row>
    <row r="43" spans="1:9" ht="18" customHeight="1">
      <c r="A43" s="22" t="s">
        <v>50</v>
      </c>
      <c r="B43" s="60" t="s">
        <v>330</v>
      </c>
      <c r="C43" s="60" t="s">
        <v>143</v>
      </c>
      <c r="D43" s="23" t="s">
        <v>211</v>
      </c>
      <c r="E43" s="60" t="s">
        <v>259</v>
      </c>
      <c r="F43" s="61" t="s">
        <v>331</v>
      </c>
      <c r="G43" s="23" t="str">
        <f t="shared" si="2"/>
        <v>4.23/km</v>
      </c>
      <c r="H43" s="29">
        <f t="shared" si="3"/>
        <v>0.0073726851851851835</v>
      </c>
      <c r="I43" s="24">
        <f>F43-INDEX($F$5:$F$180,MATCH(D43,$D$5:$D$180,0))</f>
        <v>0.004895833333333335</v>
      </c>
    </row>
    <row r="44" spans="1:9" ht="18" customHeight="1">
      <c r="A44" s="22" t="s">
        <v>51</v>
      </c>
      <c r="B44" s="60" t="s">
        <v>224</v>
      </c>
      <c r="C44" s="60" t="s">
        <v>185</v>
      </c>
      <c r="D44" s="23" t="s">
        <v>263</v>
      </c>
      <c r="E44" s="60" t="s">
        <v>282</v>
      </c>
      <c r="F44" s="61" t="s">
        <v>332</v>
      </c>
      <c r="G44" s="23" t="str">
        <f t="shared" si="2"/>
        <v>4.25/km</v>
      </c>
      <c r="H44" s="29">
        <f t="shared" si="3"/>
        <v>0.0076273148148148125</v>
      </c>
      <c r="I44" s="24">
        <f>F44-INDEX($F$5:$F$180,MATCH(D44,$D$5:$D$180,0))</f>
        <v>0.003981481481481478</v>
      </c>
    </row>
    <row r="45" spans="1:9" ht="18" customHeight="1">
      <c r="A45" s="22" t="s">
        <v>52</v>
      </c>
      <c r="B45" s="60" t="s">
        <v>333</v>
      </c>
      <c r="C45" s="60" t="s">
        <v>170</v>
      </c>
      <c r="D45" s="23" t="s">
        <v>287</v>
      </c>
      <c r="E45" s="60" t="s">
        <v>213</v>
      </c>
      <c r="F45" s="61" t="s">
        <v>334</v>
      </c>
      <c r="G45" s="23" t="str">
        <f t="shared" si="2"/>
        <v>4.27/km</v>
      </c>
      <c r="H45" s="29">
        <f t="shared" si="3"/>
        <v>0.007870370370370364</v>
      </c>
      <c r="I45" s="24">
        <f>F45-INDEX($F$5:$F$180,MATCH(D45,$D$5:$D$180,0))</f>
        <v>0.0027777777777777783</v>
      </c>
    </row>
    <row r="46" spans="1:9" ht="18" customHeight="1">
      <c r="A46" s="22" t="s">
        <v>53</v>
      </c>
      <c r="B46" s="60" t="s">
        <v>335</v>
      </c>
      <c r="C46" s="60" t="s">
        <v>145</v>
      </c>
      <c r="D46" s="23" t="s">
        <v>276</v>
      </c>
      <c r="E46" s="60" t="s">
        <v>255</v>
      </c>
      <c r="F46" s="61" t="s">
        <v>336</v>
      </c>
      <c r="G46" s="23" t="str">
        <f t="shared" si="2"/>
        <v>4.28/km</v>
      </c>
      <c r="H46" s="29">
        <f t="shared" si="3"/>
        <v>0.007905092592592592</v>
      </c>
      <c r="I46" s="24">
        <f>F46-INDEX($F$5:$F$180,MATCH(D46,$D$5:$D$180,0))</f>
        <v>0.003217592592592595</v>
      </c>
    </row>
    <row r="47" spans="1:9" ht="18" customHeight="1">
      <c r="A47" s="22" t="s">
        <v>54</v>
      </c>
      <c r="B47" s="60" t="s">
        <v>337</v>
      </c>
      <c r="C47" s="60" t="s">
        <v>163</v>
      </c>
      <c r="D47" s="23" t="s">
        <v>276</v>
      </c>
      <c r="E47" s="60" t="s">
        <v>270</v>
      </c>
      <c r="F47" s="61" t="s">
        <v>338</v>
      </c>
      <c r="G47" s="23" t="str">
        <f t="shared" si="2"/>
        <v>4.28/km</v>
      </c>
      <c r="H47" s="29">
        <f t="shared" si="3"/>
        <v>0.007951388888888886</v>
      </c>
      <c r="I47" s="24">
        <f>F47-INDEX($F$5:$F$180,MATCH(D47,$D$5:$D$180,0))</f>
        <v>0.003263888888888889</v>
      </c>
    </row>
    <row r="48" spans="1:9" ht="18" customHeight="1">
      <c r="A48" s="22" t="s">
        <v>55</v>
      </c>
      <c r="B48" s="60" t="s">
        <v>339</v>
      </c>
      <c r="C48" s="60" t="s">
        <v>187</v>
      </c>
      <c r="D48" s="23" t="s">
        <v>340</v>
      </c>
      <c r="E48" s="60" t="s">
        <v>255</v>
      </c>
      <c r="F48" s="61" t="s">
        <v>341</v>
      </c>
      <c r="G48" s="23" t="str">
        <f t="shared" si="2"/>
        <v>4.28/km</v>
      </c>
      <c r="H48" s="29">
        <f t="shared" si="3"/>
        <v>0.007974537037037037</v>
      </c>
      <c r="I48" s="24">
        <f>F48-INDEX($F$5:$F$180,MATCH(D48,$D$5:$D$180,0))</f>
        <v>0</v>
      </c>
    </row>
    <row r="49" spans="1:9" ht="18" customHeight="1">
      <c r="A49" s="22" t="s">
        <v>56</v>
      </c>
      <c r="B49" s="60" t="s">
        <v>290</v>
      </c>
      <c r="C49" s="60" t="s">
        <v>176</v>
      </c>
      <c r="D49" s="23" t="s">
        <v>276</v>
      </c>
      <c r="E49" s="60" t="s">
        <v>255</v>
      </c>
      <c r="F49" s="61" t="s">
        <v>342</v>
      </c>
      <c r="G49" s="23" t="str">
        <f t="shared" si="2"/>
        <v>4.30/km</v>
      </c>
      <c r="H49" s="29">
        <f t="shared" si="3"/>
        <v>0.008136574074074074</v>
      </c>
      <c r="I49" s="24">
        <f>F49-INDEX($F$5:$F$180,MATCH(D49,$D$5:$D$180,0))</f>
        <v>0.0034490740740740766</v>
      </c>
    </row>
    <row r="50" spans="1:9" ht="18" customHeight="1">
      <c r="A50" s="22" t="s">
        <v>57</v>
      </c>
      <c r="B50" s="60" t="s">
        <v>343</v>
      </c>
      <c r="C50" s="60" t="s">
        <v>183</v>
      </c>
      <c r="D50" s="23" t="s">
        <v>328</v>
      </c>
      <c r="E50" s="60" t="s">
        <v>304</v>
      </c>
      <c r="F50" s="61" t="s">
        <v>344</v>
      </c>
      <c r="G50" s="23" t="str">
        <f t="shared" si="2"/>
        <v>4.30/km</v>
      </c>
      <c r="H50" s="29">
        <f t="shared" si="3"/>
        <v>0.008171296296296295</v>
      </c>
      <c r="I50" s="24">
        <f>F50-INDEX($F$5:$F$180,MATCH(D50,$D$5:$D$180,0))</f>
        <v>0.0008449074074074088</v>
      </c>
    </row>
    <row r="51" spans="1:9" ht="18" customHeight="1">
      <c r="A51" s="22" t="s">
        <v>58</v>
      </c>
      <c r="B51" s="60" t="s">
        <v>345</v>
      </c>
      <c r="C51" s="60" t="s">
        <v>156</v>
      </c>
      <c r="D51" s="23" t="s">
        <v>280</v>
      </c>
      <c r="E51" s="60" t="s">
        <v>346</v>
      </c>
      <c r="F51" s="61" t="s">
        <v>347</v>
      </c>
      <c r="G51" s="23" t="str">
        <f t="shared" si="2"/>
        <v>4.30/km</v>
      </c>
      <c r="H51" s="29">
        <f t="shared" si="3"/>
        <v>0.008206018518518515</v>
      </c>
      <c r="I51" s="24">
        <f>F51-INDEX($F$5:$F$180,MATCH(D51,$D$5:$D$180,0))</f>
        <v>0.003391203703703702</v>
      </c>
    </row>
    <row r="52" spans="1:9" ht="18" customHeight="1">
      <c r="A52" s="22" t="s">
        <v>59</v>
      </c>
      <c r="B52" s="60" t="s">
        <v>348</v>
      </c>
      <c r="C52" s="60" t="s">
        <v>184</v>
      </c>
      <c r="D52" s="23" t="s">
        <v>280</v>
      </c>
      <c r="E52" s="60" t="s">
        <v>255</v>
      </c>
      <c r="F52" s="61" t="s">
        <v>349</v>
      </c>
      <c r="G52" s="23" t="str">
        <f t="shared" si="2"/>
        <v>4.32/km</v>
      </c>
      <c r="H52" s="29">
        <f t="shared" si="3"/>
        <v>0.008356481481481479</v>
      </c>
      <c r="I52" s="24">
        <f>F52-INDEX($F$5:$F$180,MATCH(D52,$D$5:$D$180,0))</f>
        <v>0.003541666666666665</v>
      </c>
    </row>
    <row r="53" spans="1:9" ht="18" customHeight="1">
      <c r="A53" s="22" t="s">
        <v>60</v>
      </c>
      <c r="B53" s="60" t="s">
        <v>350</v>
      </c>
      <c r="C53" s="60" t="s">
        <v>145</v>
      </c>
      <c r="D53" s="23" t="s">
        <v>280</v>
      </c>
      <c r="E53" s="60" t="s">
        <v>177</v>
      </c>
      <c r="F53" s="61" t="s">
        <v>351</v>
      </c>
      <c r="G53" s="23" t="str">
        <f t="shared" si="2"/>
        <v>4.32/km</v>
      </c>
      <c r="H53" s="29">
        <f t="shared" si="3"/>
        <v>0.008379629629629626</v>
      </c>
      <c r="I53" s="24">
        <f>F53-INDEX($F$5:$F$180,MATCH(D53,$D$5:$D$180,0))</f>
        <v>0.0035648148148148123</v>
      </c>
    </row>
    <row r="54" spans="1:9" ht="18" customHeight="1">
      <c r="A54" s="22" t="s">
        <v>61</v>
      </c>
      <c r="B54" s="60" t="s">
        <v>352</v>
      </c>
      <c r="C54" s="60" t="s">
        <v>161</v>
      </c>
      <c r="D54" s="23" t="s">
        <v>276</v>
      </c>
      <c r="E54" s="60" t="s">
        <v>259</v>
      </c>
      <c r="F54" s="61" t="s">
        <v>353</v>
      </c>
      <c r="G54" s="23" t="str">
        <f t="shared" si="2"/>
        <v>4.34/km</v>
      </c>
      <c r="H54" s="29">
        <f t="shared" si="3"/>
        <v>0.008576388888888887</v>
      </c>
      <c r="I54" s="24">
        <f>F54-INDEX($F$5:$F$180,MATCH(D54,$D$5:$D$180,0))</f>
        <v>0.0038888888888888896</v>
      </c>
    </row>
    <row r="55" spans="1:9" ht="18" customHeight="1">
      <c r="A55" s="22" t="s">
        <v>62</v>
      </c>
      <c r="B55" s="60" t="s">
        <v>354</v>
      </c>
      <c r="C55" s="60" t="s">
        <v>203</v>
      </c>
      <c r="D55" s="23" t="s">
        <v>340</v>
      </c>
      <c r="E55" s="60" t="s">
        <v>250</v>
      </c>
      <c r="F55" s="61" t="s">
        <v>355</v>
      </c>
      <c r="G55" s="23" t="str">
        <f t="shared" si="2"/>
        <v>4.35/km</v>
      </c>
      <c r="H55" s="29">
        <f t="shared" si="3"/>
        <v>0.0087037037037037</v>
      </c>
      <c r="I55" s="24">
        <f>F55-INDEX($F$5:$F$180,MATCH(D55,$D$5:$D$180,0))</f>
        <v>0.0007291666666666627</v>
      </c>
    </row>
    <row r="56" spans="1:9" ht="18" customHeight="1">
      <c r="A56" s="22" t="s">
        <v>63</v>
      </c>
      <c r="B56" s="60" t="s">
        <v>356</v>
      </c>
      <c r="C56" s="60" t="s">
        <v>167</v>
      </c>
      <c r="D56" s="23" t="s">
        <v>287</v>
      </c>
      <c r="E56" s="60" t="s">
        <v>357</v>
      </c>
      <c r="F56" s="61" t="s">
        <v>358</v>
      </c>
      <c r="G56" s="23" t="str">
        <f t="shared" si="2"/>
        <v>4.37/km</v>
      </c>
      <c r="H56" s="29">
        <f t="shared" si="3"/>
        <v>0.008865740740740737</v>
      </c>
      <c r="I56" s="24">
        <f>F56-INDEX($F$5:$F$180,MATCH(D56,$D$5:$D$180,0))</f>
        <v>0.0037731481481481505</v>
      </c>
    </row>
    <row r="57" spans="1:9" ht="18" customHeight="1">
      <c r="A57" s="22" t="s">
        <v>64</v>
      </c>
      <c r="B57" s="60" t="s">
        <v>234</v>
      </c>
      <c r="C57" s="60" t="s">
        <v>170</v>
      </c>
      <c r="D57" s="23" t="s">
        <v>340</v>
      </c>
      <c r="E57" s="60" t="s">
        <v>259</v>
      </c>
      <c r="F57" s="61" t="s">
        <v>359</v>
      </c>
      <c r="G57" s="23" t="str">
        <f t="shared" si="2"/>
        <v>4.38/km</v>
      </c>
      <c r="H57" s="29">
        <f t="shared" si="3"/>
        <v>0.008969907407407402</v>
      </c>
      <c r="I57" s="24">
        <f>F57-INDEX($F$5:$F$180,MATCH(D57,$D$5:$D$180,0))</f>
        <v>0.0009953703703703652</v>
      </c>
    </row>
    <row r="58" spans="1:9" ht="18" customHeight="1">
      <c r="A58" s="22" t="s">
        <v>65</v>
      </c>
      <c r="B58" s="60" t="s">
        <v>360</v>
      </c>
      <c r="C58" s="60" t="s">
        <v>161</v>
      </c>
      <c r="D58" s="23" t="s">
        <v>263</v>
      </c>
      <c r="E58" s="60" t="s">
        <v>213</v>
      </c>
      <c r="F58" s="61" t="s">
        <v>361</v>
      </c>
      <c r="G58" s="23" t="str">
        <f t="shared" si="2"/>
        <v>4.39/km</v>
      </c>
      <c r="H58" s="29">
        <f t="shared" si="3"/>
        <v>0.009085648148148141</v>
      </c>
      <c r="I58" s="24">
        <f>F58-INDEX($F$5:$F$180,MATCH(D58,$D$5:$D$180,0))</f>
        <v>0.005439814814814807</v>
      </c>
    </row>
    <row r="59" spans="1:9" ht="18" customHeight="1">
      <c r="A59" s="22" t="s">
        <v>66</v>
      </c>
      <c r="B59" s="60" t="s">
        <v>193</v>
      </c>
      <c r="C59" s="60" t="s">
        <v>201</v>
      </c>
      <c r="D59" s="23" t="s">
        <v>287</v>
      </c>
      <c r="E59" s="60" t="s">
        <v>300</v>
      </c>
      <c r="F59" s="61" t="s">
        <v>362</v>
      </c>
      <c r="G59" s="23" t="str">
        <f t="shared" si="2"/>
        <v>4.40/km</v>
      </c>
      <c r="H59" s="29">
        <f t="shared" si="3"/>
        <v>0.009236111111111105</v>
      </c>
      <c r="I59" s="24">
        <f>F59-INDEX($F$5:$F$180,MATCH(D59,$D$5:$D$180,0))</f>
        <v>0.004143518518518519</v>
      </c>
    </row>
    <row r="60" spans="1:9" ht="18" customHeight="1">
      <c r="A60" s="22" t="s">
        <v>67</v>
      </c>
      <c r="B60" s="60" t="s">
        <v>179</v>
      </c>
      <c r="C60" s="60" t="s">
        <v>159</v>
      </c>
      <c r="D60" s="23" t="s">
        <v>287</v>
      </c>
      <c r="E60" s="60" t="s">
        <v>259</v>
      </c>
      <c r="F60" s="61" t="s">
        <v>363</v>
      </c>
      <c r="G60" s="23" t="str">
        <f t="shared" si="2"/>
        <v>4.40/km</v>
      </c>
      <c r="H60" s="29">
        <f t="shared" si="3"/>
        <v>0.009282407407407406</v>
      </c>
      <c r="I60" s="24">
        <f>F60-INDEX($F$5:$F$180,MATCH(D60,$D$5:$D$180,0))</f>
        <v>0.00418981481481482</v>
      </c>
    </row>
    <row r="61" spans="1:9" ht="18" customHeight="1">
      <c r="A61" s="22" t="s">
        <v>68</v>
      </c>
      <c r="B61" s="60" t="s">
        <v>364</v>
      </c>
      <c r="C61" s="60" t="s">
        <v>140</v>
      </c>
      <c r="D61" s="23" t="s">
        <v>276</v>
      </c>
      <c r="E61" s="60" t="s">
        <v>282</v>
      </c>
      <c r="F61" s="61" t="s">
        <v>365</v>
      </c>
      <c r="G61" s="23" t="str">
        <f t="shared" si="2"/>
        <v>4.41/km</v>
      </c>
      <c r="H61" s="29">
        <f t="shared" si="3"/>
        <v>0.00935185185185185</v>
      </c>
      <c r="I61" s="24">
        <f>F61-INDEX($F$5:$F$180,MATCH(D61,$D$5:$D$180,0))</f>
        <v>0.0046643518518518536</v>
      </c>
    </row>
    <row r="62" spans="1:9" ht="18" customHeight="1">
      <c r="A62" s="22" t="s">
        <v>69</v>
      </c>
      <c r="B62" s="60" t="s">
        <v>366</v>
      </c>
      <c r="C62" s="60" t="s">
        <v>172</v>
      </c>
      <c r="D62" s="23" t="s">
        <v>340</v>
      </c>
      <c r="E62" s="60" t="s">
        <v>367</v>
      </c>
      <c r="F62" s="61" t="s">
        <v>368</v>
      </c>
      <c r="G62" s="23" t="str">
        <f t="shared" si="2"/>
        <v>4.42/km</v>
      </c>
      <c r="H62" s="29">
        <f t="shared" si="3"/>
        <v>0.009456018518518516</v>
      </c>
      <c r="I62" s="24">
        <f>F62-INDEX($F$5:$F$180,MATCH(D62,$D$5:$D$180,0))</f>
        <v>0.0014814814814814795</v>
      </c>
    </row>
    <row r="63" spans="1:9" ht="18" customHeight="1">
      <c r="A63" s="22" t="s">
        <v>70</v>
      </c>
      <c r="B63" s="60" t="s">
        <v>369</v>
      </c>
      <c r="C63" s="60" t="s">
        <v>214</v>
      </c>
      <c r="D63" s="23" t="s">
        <v>294</v>
      </c>
      <c r="E63" s="60" t="s">
        <v>277</v>
      </c>
      <c r="F63" s="61" t="s">
        <v>370</v>
      </c>
      <c r="G63" s="23" t="str">
        <f t="shared" si="2"/>
        <v>4.43/km</v>
      </c>
      <c r="H63" s="29">
        <f t="shared" si="3"/>
        <v>0.009537037037037038</v>
      </c>
      <c r="I63" s="24">
        <f>F63-INDEX($F$5:$F$180,MATCH(D63,$D$5:$D$180,0))</f>
        <v>0.004282407407407412</v>
      </c>
    </row>
    <row r="64" spans="1:9" ht="18" customHeight="1">
      <c r="A64" s="22" t="s">
        <v>71</v>
      </c>
      <c r="B64" s="60" t="s">
        <v>206</v>
      </c>
      <c r="C64" s="60" t="s">
        <v>158</v>
      </c>
      <c r="D64" s="23" t="s">
        <v>276</v>
      </c>
      <c r="E64" s="60" t="s">
        <v>259</v>
      </c>
      <c r="F64" s="61" t="s">
        <v>371</v>
      </c>
      <c r="G64" s="23" t="str">
        <f t="shared" si="2"/>
        <v>4.44/km</v>
      </c>
      <c r="H64" s="29">
        <f t="shared" si="3"/>
        <v>0.009652777777777774</v>
      </c>
      <c r="I64" s="24">
        <f>F64-INDEX($F$5:$F$180,MATCH(D64,$D$5:$D$180,0))</f>
        <v>0.004965277777777777</v>
      </c>
    </row>
    <row r="65" spans="1:9" ht="18" customHeight="1">
      <c r="A65" s="22" t="s">
        <v>72</v>
      </c>
      <c r="B65" s="60" t="s">
        <v>372</v>
      </c>
      <c r="C65" s="60" t="s">
        <v>204</v>
      </c>
      <c r="D65" s="23" t="s">
        <v>373</v>
      </c>
      <c r="E65" s="60" t="s">
        <v>374</v>
      </c>
      <c r="F65" s="61" t="s">
        <v>375</v>
      </c>
      <c r="G65" s="23" t="str">
        <f t="shared" si="2"/>
        <v>4.45/km</v>
      </c>
      <c r="H65" s="29">
        <f t="shared" si="3"/>
        <v>0.009722222222222219</v>
      </c>
      <c r="I65" s="24">
        <f>F65-INDEX($F$5:$F$180,MATCH(D65,$D$5:$D$180,0))</f>
        <v>0</v>
      </c>
    </row>
    <row r="66" spans="1:9" ht="18" customHeight="1">
      <c r="A66" s="22" t="s">
        <v>73</v>
      </c>
      <c r="B66" s="60" t="s">
        <v>376</v>
      </c>
      <c r="C66" s="60" t="s">
        <v>377</v>
      </c>
      <c r="D66" s="23" t="s">
        <v>294</v>
      </c>
      <c r="E66" s="60" t="s">
        <v>378</v>
      </c>
      <c r="F66" s="61" t="s">
        <v>379</v>
      </c>
      <c r="G66" s="23" t="str">
        <f t="shared" si="2"/>
        <v>4.46/km</v>
      </c>
      <c r="H66" s="29">
        <f t="shared" si="3"/>
        <v>0.009907407407407406</v>
      </c>
      <c r="I66" s="24">
        <f>F66-INDEX($F$5:$F$180,MATCH(D66,$D$5:$D$180,0))</f>
        <v>0.00465277777777778</v>
      </c>
    </row>
    <row r="67" spans="1:9" ht="18" customHeight="1">
      <c r="A67" s="22" t="s">
        <v>74</v>
      </c>
      <c r="B67" s="60" t="s">
        <v>380</v>
      </c>
      <c r="C67" s="60" t="s">
        <v>148</v>
      </c>
      <c r="D67" s="23" t="s">
        <v>276</v>
      </c>
      <c r="E67" s="60" t="s">
        <v>259</v>
      </c>
      <c r="F67" s="61" t="s">
        <v>381</v>
      </c>
      <c r="G67" s="23" t="str">
        <f t="shared" si="2"/>
        <v>4.46/km</v>
      </c>
      <c r="H67" s="29">
        <f aca="true" t="shared" si="4" ref="H67:H89">F67-$F$5</f>
        <v>0.009930555555555554</v>
      </c>
      <c r="I67" s="24">
        <f>F67-INDEX($F$5:$F$180,MATCH(D67,$D$5:$D$180,0))</f>
        <v>0.005243055555555556</v>
      </c>
    </row>
    <row r="68" spans="1:9" ht="18" customHeight="1">
      <c r="A68" s="22" t="s">
        <v>75</v>
      </c>
      <c r="B68" s="60" t="s">
        <v>382</v>
      </c>
      <c r="C68" s="60" t="s">
        <v>146</v>
      </c>
      <c r="D68" s="23" t="s">
        <v>287</v>
      </c>
      <c r="E68" s="60" t="s">
        <v>383</v>
      </c>
      <c r="F68" s="61" t="s">
        <v>384</v>
      </c>
      <c r="G68" s="23" t="str">
        <f t="shared" si="2"/>
        <v>4.48/km</v>
      </c>
      <c r="H68" s="29">
        <f t="shared" si="4"/>
        <v>0.010069444444444443</v>
      </c>
      <c r="I68" s="24">
        <f>F68-INDEX($F$5:$F$180,MATCH(D68,$D$5:$D$180,0))</f>
        <v>0.004976851851851857</v>
      </c>
    </row>
    <row r="69" spans="1:9" ht="18" customHeight="1">
      <c r="A69" s="22" t="s">
        <v>76</v>
      </c>
      <c r="B69" s="60" t="s">
        <v>385</v>
      </c>
      <c r="C69" s="60" t="s">
        <v>153</v>
      </c>
      <c r="D69" s="23" t="s">
        <v>287</v>
      </c>
      <c r="E69" s="60" t="s">
        <v>255</v>
      </c>
      <c r="F69" s="61" t="s">
        <v>386</v>
      </c>
      <c r="G69" s="23" t="str">
        <f t="shared" si="2"/>
        <v>4.50/km</v>
      </c>
      <c r="H69" s="29">
        <f t="shared" si="4"/>
        <v>0.010266203703703701</v>
      </c>
      <c r="I69" s="24">
        <f>F69-INDEX($F$5:$F$180,MATCH(D69,$D$5:$D$180,0))</f>
        <v>0.005173611111111115</v>
      </c>
    </row>
    <row r="70" spans="1:9" ht="18" customHeight="1">
      <c r="A70" s="22" t="s">
        <v>77</v>
      </c>
      <c r="B70" s="60" t="s">
        <v>350</v>
      </c>
      <c r="C70" s="60" t="s">
        <v>190</v>
      </c>
      <c r="D70" s="23" t="s">
        <v>263</v>
      </c>
      <c r="E70" s="60" t="s">
        <v>387</v>
      </c>
      <c r="F70" s="61" t="s">
        <v>388</v>
      </c>
      <c r="G70" s="23" t="str">
        <f t="shared" si="2"/>
        <v>4.52/km</v>
      </c>
      <c r="H70" s="29">
        <f t="shared" si="4"/>
        <v>0.01048611111111111</v>
      </c>
      <c r="I70" s="24">
        <f>F70-INDEX($F$5:$F$180,MATCH(D70,$D$5:$D$180,0))</f>
        <v>0.006840277777777775</v>
      </c>
    </row>
    <row r="71" spans="1:9" ht="18" customHeight="1">
      <c r="A71" s="22" t="s">
        <v>78</v>
      </c>
      <c r="B71" s="60" t="s">
        <v>239</v>
      </c>
      <c r="C71" s="60" t="s">
        <v>235</v>
      </c>
      <c r="D71" s="23" t="s">
        <v>373</v>
      </c>
      <c r="E71" s="60" t="s">
        <v>213</v>
      </c>
      <c r="F71" s="61" t="s">
        <v>389</v>
      </c>
      <c r="G71" s="23" t="str">
        <f t="shared" si="2"/>
        <v>4.52/km</v>
      </c>
      <c r="H71" s="29">
        <f t="shared" si="4"/>
        <v>0.01052083333333333</v>
      </c>
      <c r="I71" s="24">
        <f>F71-INDEX($F$5:$F$180,MATCH(D71,$D$5:$D$180,0))</f>
        <v>0.000798611111111111</v>
      </c>
    </row>
    <row r="72" spans="1:9" ht="18" customHeight="1">
      <c r="A72" s="22" t="s">
        <v>79</v>
      </c>
      <c r="B72" s="60" t="s">
        <v>202</v>
      </c>
      <c r="C72" s="60" t="s">
        <v>136</v>
      </c>
      <c r="D72" s="23" t="s">
        <v>280</v>
      </c>
      <c r="E72" s="60" t="s">
        <v>255</v>
      </c>
      <c r="F72" s="61" t="s">
        <v>390</v>
      </c>
      <c r="G72" s="23" t="str">
        <f t="shared" si="2"/>
        <v>4.53/km</v>
      </c>
      <c r="H72" s="29">
        <f t="shared" si="4"/>
        <v>0.010624999999999992</v>
      </c>
      <c r="I72" s="24">
        <f>F72-INDEX($F$5:$F$180,MATCH(D72,$D$5:$D$180,0))</f>
        <v>0.005810185185185179</v>
      </c>
    </row>
    <row r="73" spans="1:9" ht="18" customHeight="1">
      <c r="A73" s="22" t="s">
        <v>80</v>
      </c>
      <c r="B73" s="60" t="s">
        <v>391</v>
      </c>
      <c r="C73" s="60" t="s">
        <v>235</v>
      </c>
      <c r="D73" s="23" t="s">
        <v>328</v>
      </c>
      <c r="E73" s="60" t="s">
        <v>392</v>
      </c>
      <c r="F73" s="61" t="s">
        <v>393</v>
      </c>
      <c r="G73" s="23" t="str">
        <f t="shared" si="2"/>
        <v>4.55/km</v>
      </c>
      <c r="H73" s="29">
        <f t="shared" si="4"/>
        <v>0.01082175925925925</v>
      </c>
      <c r="I73" s="24">
        <f>F73-INDEX($F$5:$F$180,MATCH(D73,$D$5:$D$180,0))</f>
        <v>0.003495370370370364</v>
      </c>
    </row>
    <row r="74" spans="1:9" ht="18" customHeight="1">
      <c r="A74" s="22" t="s">
        <v>81</v>
      </c>
      <c r="B74" s="60" t="s">
        <v>394</v>
      </c>
      <c r="C74" s="60" t="s">
        <v>159</v>
      </c>
      <c r="D74" s="23" t="s">
        <v>340</v>
      </c>
      <c r="E74" s="60" t="s">
        <v>255</v>
      </c>
      <c r="F74" s="61" t="s">
        <v>395</v>
      </c>
      <c r="G74" s="23" t="str">
        <f t="shared" si="2"/>
        <v>4.55/km</v>
      </c>
      <c r="H74" s="29">
        <f t="shared" si="4"/>
        <v>0.010891203703703698</v>
      </c>
      <c r="I74" s="24">
        <f>F74-INDEX($F$5:$F$180,MATCH(D74,$D$5:$D$180,0))</f>
        <v>0.002916666666666661</v>
      </c>
    </row>
    <row r="75" spans="1:9" ht="18" customHeight="1">
      <c r="A75" s="22" t="s">
        <v>82</v>
      </c>
      <c r="B75" s="60" t="s">
        <v>396</v>
      </c>
      <c r="C75" s="60" t="s">
        <v>159</v>
      </c>
      <c r="D75" s="23" t="s">
        <v>340</v>
      </c>
      <c r="E75" s="60" t="s">
        <v>259</v>
      </c>
      <c r="F75" s="61" t="s">
        <v>395</v>
      </c>
      <c r="G75" s="23" t="str">
        <f t="shared" si="2"/>
        <v>4.55/km</v>
      </c>
      <c r="H75" s="29">
        <f t="shared" si="4"/>
        <v>0.010891203703703698</v>
      </c>
      <c r="I75" s="24">
        <f>F75-INDEX($F$5:$F$180,MATCH(D75,$D$5:$D$180,0))</f>
        <v>0.002916666666666661</v>
      </c>
    </row>
    <row r="76" spans="1:9" ht="18" customHeight="1">
      <c r="A76" s="22" t="s">
        <v>83</v>
      </c>
      <c r="B76" s="60" t="s">
        <v>397</v>
      </c>
      <c r="C76" s="60" t="s">
        <v>138</v>
      </c>
      <c r="D76" s="23" t="s">
        <v>263</v>
      </c>
      <c r="E76" s="60" t="s">
        <v>259</v>
      </c>
      <c r="F76" s="61" t="s">
        <v>398</v>
      </c>
      <c r="G76" s="23" t="str">
        <f t="shared" si="2"/>
        <v>4.56/km</v>
      </c>
      <c r="H76" s="29">
        <f t="shared" si="4"/>
        <v>0.01100694444444444</v>
      </c>
      <c r="I76" s="24">
        <f>F76-INDEX($F$5:$F$180,MATCH(D76,$D$5:$D$180,0))</f>
        <v>0.0073611111111111065</v>
      </c>
    </row>
    <row r="77" spans="1:9" ht="18" customHeight="1">
      <c r="A77" s="22" t="s">
        <v>84</v>
      </c>
      <c r="B77" s="60" t="s">
        <v>399</v>
      </c>
      <c r="C77" s="60" t="s">
        <v>152</v>
      </c>
      <c r="D77" s="23" t="s">
        <v>263</v>
      </c>
      <c r="E77" s="60" t="s">
        <v>400</v>
      </c>
      <c r="F77" s="61" t="s">
        <v>401</v>
      </c>
      <c r="G77" s="23" t="str">
        <f t="shared" si="2"/>
        <v>4.57/km</v>
      </c>
      <c r="H77" s="29">
        <f t="shared" si="4"/>
        <v>0.01111111111111111</v>
      </c>
      <c r="I77" s="24">
        <f>F77-INDEX($F$5:$F$180,MATCH(D77,$D$5:$D$180,0))</f>
        <v>0.0074652777777777755</v>
      </c>
    </row>
    <row r="78" spans="1:9" ht="18" customHeight="1">
      <c r="A78" s="22" t="s">
        <v>85</v>
      </c>
      <c r="B78" s="60" t="s">
        <v>402</v>
      </c>
      <c r="C78" s="60" t="s">
        <v>205</v>
      </c>
      <c r="D78" s="23" t="s">
        <v>403</v>
      </c>
      <c r="E78" s="60" t="s">
        <v>404</v>
      </c>
      <c r="F78" s="61" t="s">
        <v>405</v>
      </c>
      <c r="G78" s="23" t="str">
        <f t="shared" si="2"/>
        <v>4.58/km</v>
      </c>
      <c r="H78" s="29">
        <f t="shared" si="4"/>
        <v>0.011134259259259257</v>
      </c>
      <c r="I78" s="24">
        <f>F78-INDEX($F$5:$F$180,MATCH(D78,$D$5:$D$180,0))</f>
        <v>0</v>
      </c>
    </row>
    <row r="79" spans="1:9" ht="18" customHeight="1">
      <c r="A79" s="22" t="s">
        <v>86</v>
      </c>
      <c r="B79" s="60" t="s">
        <v>406</v>
      </c>
      <c r="C79" s="60" t="s">
        <v>138</v>
      </c>
      <c r="D79" s="23" t="s">
        <v>276</v>
      </c>
      <c r="E79" s="60" t="s">
        <v>407</v>
      </c>
      <c r="F79" s="61" t="s">
        <v>408</v>
      </c>
      <c r="G79" s="23" t="str">
        <f t="shared" si="2"/>
        <v>4.58/km</v>
      </c>
      <c r="H79" s="29">
        <f t="shared" si="4"/>
        <v>0.011157407407407404</v>
      </c>
      <c r="I79" s="24">
        <f>F79-INDEX($F$5:$F$180,MATCH(D79,$D$5:$D$180,0))</f>
        <v>0.006469907407407407</v>
      </c>
    </row>
    <row r="80" spans="1:9" ht="18" customHeight="1">
      <c r="A80" s="22" t="s">
        <v>87</v>
      </c>
      <c r="B80" s="60" t="s">
        <v>409</v>
      </c>
      <c r="C80" s="60" t="s">
        <v>157</v>
      </c>
      <c r="D80" s="23" t="s">
        <v>263</v>
      </c>
      <c r="E80" s="60" t="s">
        <v>300</v>
      </c>
      <c r="F80" s="61" t="s">
        <v>410</v>
      </c>
      <c r="G80" s="23" t="str">
        <f t="shared" si="2"/>
        <v>4.58/km</v>
      </c>
      <c r="H80" s="29">
        <f t="shared" si="4"/>
        <v>0.011180555555555551</v>
      </c>
      <c r="I80" s="24">
        <f>F80-INDEX($F$5:$F$180,MATCH(D80,$D$5:$D$180,0))</f>
        <v>0.007534722222222217</v>
      </c>
    </row>
    <row r="81" spans="1:9" ht="18" customHeight="1">
      <c r="A81" s="22" t="s">
        <v>88</v>
      </c>
      <c r="B81" s="60" t="s">
        <v>411</v>
      </c>
      <c r="C81" s="60" t="s">
        <v>194</v>
      </c>
      <c r="D81" s="23" t="s">
        <v>373</v>
      </c>
      <c r="E81" s="60" t="s">
        <v>255</v>
      </c>
      <c r="F81" s="61" t="s">
        <v>412</v>
      </c>
      <c r="G81" s="23" t="str">
        <f t="shared" si="2"/>
        <v>5.01/km</v>
      </c>
      <c r="H81" s="29">
        <f t="shared" si="4"/>
        <v>0.011481481481481478</v>
      </c>
      <c r="I81" s="24">
        <f>F81-INDEX($F$5:$F$180,MATCH(D81,$D$5:$D$180,0))</f>
        <v>0.001759259259259259</v>
      </c>
    </row>
    <row r="82" spans="1:9" ht="18" customHeight="1">
      <c r="A82" s="22" t="s">
        <v>89</v>
      </c>
      <c r="B82" s="60" t="s">
        <v>413</v>
      </c>
      <c r="C82" s="60" t="s">
        <v>144</v>
      </c>
      <c r="D82" s="23" t="s">
        <v>211</v>
      </c>
      <c r="E82" s="60" t="s">
        <v>387</v>
      </c>
      <c r="F82" s="61" t="s">
        <v>414</v>
      </c>
      <c r="G82" s="23" t="str">
        <f t="shared" si="2"/>
        <v>5.03/km</v>
      </c>
      <c r="H82" s="29">
        <f t="shared" si="4"/>
        <v>0.011712962962962963</v>
      </c>
      <c r="I82" s="24">
        <f>F82-INDEX($F$5:$F$180,MATCH(D82,$D$5:$D$180,0))</f>
        <v>0.009236111111111115</v>
      </c>
    </row>
    <row r="83" spans="1:9" ht="18" customHeight="1">
      <c r="A83" s="22" t="s">
        <v>90</v>
      </c>
      <c r="B83" s="60" t="s">
        <v>415</v>
      </c>
      <c r="C83" s="60" t="s">
        <v>169</v>
      </c>
      <c r="D83" s="23" t="s">
        <v>276</v>
      </c>
      <c r="E83" s="60" t="s">
        <v>177</v>
      </c>
      <c r="F83" s="61" t="s">
        <v>416</v>
      </c>
      <c r="G83" s="23" t="str">
        <f t="shared" si="2"/>
        <v>5.05/km</v>
      </c>
      <c r="H83" s="29">
        <f t="shared" si="4"/>
        <v>0.011932870370370368</v>
      </c>
      <c r="I83" s="24">
        <f>F83-INDEX($F$5:$F$180,MATCH(D83,$D$5:$D$180,0))</f>
        <v>0.007245370370370371</v>
      </c>
    </row>
    <row r="84" spans="1:9" ht="18" customHeight="1">
      <c r="A84" s="22" t="s">
        <v>91</v>
      </c>
      <c r="B84" s="60" t="s">
        <v>417</v>
      </c>
      <c r="C84" s="60" t="s">
        <v>236</v>
      </c>
      <c r="D84" s="23" t="s">
        <v>287</v>
      </c>
      <c r="E84" s="60" t="s">
        <v>304</v>
      </c>
      <c r="F84" s="61" t="s">
        <v>418</v>
      </c>
      <c r="G84" s="23" t="str">
        <f t="shared" si="2"/>
        <v>5.06/km</v>
      </c>
      <c r="H84" s="29">
        <f t="shared" si="4"/>
        <v>0.011990740740740743</v>
      </c>
      <c r="I84" s="24">
        <f>F84-INDEX($F$5:$F$180,MATCH(D84,$D$5:$D$180,0))</f>
        <v>0.006898148148148157</v>
      </c>
    </row>
    <row r="85" spans="1:9" ht="18" customHeight="1">
      <c r="A85" s="22" t="s">
        <v>92</v>
      </c>
      <c r="B85" s="60" t="s">
        <v>242</v>
      </c>
      <c r="C85" s="60" t="s">
        <v>223</v>
      </c>
      <c r="D85" s="23" t="s">
        <v>294</v>
      </c>
      <c r="E85" s="60" t="s">
        <v>419</v>
      </c>
      <c r="F85" s="61" t="s">
        <v>418</v>
      </c>
      <c r="G85" s="23" t="str">
        <f t="shared" si="2"/>
        <v>5.06/km</v>
      </c>
      <c r="H85" s="29">
        <f t="shared" si="4"/>
        <v>0.011990740740740743</v>
      </c>
      <c r="I85" s="24">
        <f>F85-INDEX($F$5:$F$180,MATCH(D85,$D$5:$D$180,0))</f>
        <v>0.006736111111111116</v>
      </c>
    </row>
    <row r="86" spans="1:9" ht="18" customHeight="1">
      <c r="A86" s="22" t="s">
        <v>93</v>
      </c>
      <c r="B86" s="60" t="s">
        <v>420</v>
      </c>
      <c r="C86" s="60" t="s">
        <v>156</v>
      </c>
      <c r="D86" s="23" t="s">
        <v>421</v>
      </c>
      <c r="E86" s="60" t="s">
        <v>378</v>
      </c>
      <c r="F86" s="61" t="s">
        <v>422</v>
      </c>
      <c r="G86" s="23" t="str">
        <f t="shared" si="2"/>
        <v>5.07/km</v>
      </c>
      <c r="H86" s="29">
        <f t="shared" si="4"/>
        <v>0.01217592592592592</v>
      </c>
      <c r="I86" s="24">
        <f>F86-INDEX($F$5:$F$180,MATCH(D86,$D$5:$D$180,0))</f>
        <v>0</v>
      </c>
    </row>
    <row r="87" spans="1:9" ht="18" customHeight="1">
      <c r="A87" s="22" t="s">
        <v>94</v>
      </c>
      <c r="B87" s="60" t="s">
        <v>231</v>
      </c>
      <c r="C87" s="60" t="s">
        <v>140</v>
      </c>
      <c r="D87" s="23" t="s">
        <v>276</v>
      </c>
      <c r="E87" s="60" t="s">
        <v>300</v>
      </c>
      <c r="F87" s="61" t="s">
        <v>423</v>
      </c>
      <c r="G87" s="23" t="str">
        <f t="shared" si="2"/>
        <v>5.08/km</v>
      </c>
      <c r="H87" s="29">
        <f t="shared" si="4"/>
        <v>0.012199074074074067</v>
      </c>
      <c r="I87" s="24">
        <f>F87-INDEX($F$5:$F$180,MATCH(D87,$D$5:$D$180,0))</f>
        <v>0.00751157407407407</v>
      </c>
    </row>
    <row r="88" spans="1:9" ht="18" customHeight="1">
      <c r="A88" s="22" t="s">
        <v>95</v>
      </c>
      <c r="B88" s="60" t="s">
        <v>424</v>
      </c>
      <c r="C88" s="60" t="s">
        <v>184</v>
      </c>
      <c r="D88" s="23" t="s">
        <v>246</v>
      </c>
      <c r="E88" s="60" t="s">
        <v>255</v>
      </c>
      <c r="F88" s="61" t="s">
        <v>425</v>
      </c>
      <c r="G88" s="23" t="str">
        <f t="shared" si="2"/>
        <v>5.08/km</v>
      </c>
      <c r="H88" s="29">
        <f t="shared" si="4"/>
        <v>0.012245370370370368</v>
      </c>
      <c r="I88" s="24">
        <f>F88-INDEX($F$5:$F$180,MATCH(D88,$D$5:$D$180,0))</f>
        <v>0.012245370370370368</v>
      </c>
    </row>
    <row r="89" spans="1:9" ht="18" customHeight="1">
      <c r="A89" s="22" t="s">
        <v>96</v>
      </c>
      <c r="B89" s="60" t="s">
        <v>212</v>
      </c>
      <c r="C89" s="60" t="s">
        <v>240</v>
      </c>
      <c r="D89" s="23" t="s">
        <v>328</v>
      </c>
      <c r="E89" s="60" t="s">
        <v>213</v>
      </c>
      <c r="F89" s="61" t="s">
        <v>426</v>
      </c>
      <c r="G89" s="23" t="str">
        <f t="shared" si="2"/>
        <v>5.08/km</v>
      </c>
      <c r="H89" s="29">
        <f t="shared" si="4"/>
        <v>0.012268518518518515</v>
      </c>
      <c r="I89" s="24">
        <f>F89-INDEX($F$5:$F$180,MATCH(D89,$D$5:$D$180,0))</f>
        <v>0.00494212962962963</v>
      </c>
    </row>
    <row r="90" spans="1:9" ht="18" customHeight="1">
      <c r="A90" s="22" t="s">
        <v>97</v>
      </c>
      <c r="B90" s="60" t="s">
        <v>227</v>
      </c>
      <c r="C90" s="60" t="s">
        <v>151</v>
      </c>
      <c r="D90" s="23" t="s">
        <v>276</v>
      </c>
      <c r="E90" s="60" t="s">
        <v>367</v>
      </c>
      <c r="F90" s="61" t="s">
        <v>427</v>
      </c>
      <c r="G90" s="23" t="str">
        <f aca="true" t="shared" si="5" ref="G90:G126">TEXT(INT((HOUR(F90)*3600+MINUTE(F90)*60+SECOND(F90))/$I$3/60),"0")&amp;"."&amp;TEXT(MOD((HOUR(F90)*3600+MINUTE(F90)*60+SECOND(F90))/$I$3,60),"00")&amp;"/km"</f>
        <v>5.08/km</v>
      </c>
      <c r="H90" s="29">
        <f aca="true" t="shared" si="6" ref="H90:H126">F90-$F$5</f>
        <v>0.012280092592592589</v>
      </c>
      <c r="I90" s="24">
        <f>F90-INDEX($F$5:$F$180,MATCH(D90,$D$5:$D$180,0))</f>
        <v>0.007592592592592592</v>
      </c>
    </row>
    <row r="91" spans="1:9" ht="18" customHeight="1">
      <c r="A91" s="22" t="s">
        <v>98</v>
      </c>
      <c r="B91" s="60" t="s">
        <v>428</v>
      </c>
      <c r="C91" s="60" t="s">
        <v>232</v>
      </c>
      <c r="D91" s="23" t="s">
        <v>287</v>
      </c>
      <c r="E91" s="60" t="s">
        <v>255</v>
      </c>
      <c r="F91" s="61" t="s">
        <v>429</v>
      </c>
      <c r="G91" s="23" t="str">
        <f t="shared" si="5"/>
        <v>5.08/km</v>
      </c>
      <c r="H91" s="29">
        <f t="shared" si="6"/>
        <v>0.012303240740740736</v>
      </c>
      <c r="I91" s="24">
        <f>F91-INDEX($F$5:$F$180,MATCH(D91,$D$5:$D$180,0))</f>
        <v>0.00721064814814815</v>
      </c>
    </row>
    <row r="92" spans="1:9" ht="18" customHeight="1">
      <c r="A92" s="22" t="s">
        <v>99</v>
      </c>
      <c r="B92" s="60" t="s">
        <v>430</v>
      </c>
      <c r="C92" s="60" t="s">
        <v>200</v>
      </c>
      <c r="D92" s="23" t="s">
        <v>294</v>
      </c>
      <c r="E92" s="60" t="s">
        <v>431</v>
      </c>
      <c r="F92" s="61" t="s">
        <v>432</v>
      </c>
      <c r="G92" s="23" t="str">
        <f t="shared" si="5"/>
        <v>5.09/km</v>
      </c>
      <c r="H92" s="29">
        <f t="shared" si="6"/>
        <v>0.012326388888888883</v>
      </c>
      <c r="I92" s="24">
        <f>F92-INDEX($F$5:$F$180,MATCH(D92,$D$5:$D$180,0))</f>
        <v>0.007071759259259257</v>
      </c>
    </row>
    <row r="93" spans="1:9" ht="18" customHeight="1">
      <c r="A93" s="22" t="s">
        <v>100</v>
      </c>
      <c r="B93" s="60" t="s">
        <v>279</v>
      </c>
      <c r="C93" s="60" t="s">
        <v>155</v>
      </c>
      <c r="D93" s="23" t="s">
        <v>318</v>
      </c>
      <c r="E93" s="60" t="s">
        <v>433</v>
      </c>
      <c r="F93" s="61" t="s">
        <v>434</v>
      </c>
      <c r="G93" s="23" t="str">
        <f t="shared" si="5"/>
        <v>5.10/km</v>
      </c>
      <c r="H93" s="29">
        <f t="shared" si="6"/>
        <v>0.0124537037037037</v>
      </c>
      <c r="I93" s="24">
        <f>F93-INDEX($F$5:$F$180,MATCH(D93,$D$5:$D$180,0))</f>
        <v>0.0058680555555555534</v>
      </c>
    </row>
    <row r="94" spans="1:9" ht="18" customHeight="1">
      <c r="A94" s="22" t="s">
        <v>101</v>
      </c>
      <c r="B94" s="60" t="s">
        <v>435</v>
      </c>
      <c r="C94" s="60" t="s">
        <v>186</v>
      </c>
      <c r="D94" s="23" t="s">
        <v>276</v>
      </c>
      <c r="E94" s="60" t="s">
        <v>255</v>
      </c>
      <c r="F94" s="61" t="s">
        <v>436</v>
      </c>
      <c r="G94" s="23" t="str">
        <f t="shared" si="5"/>
        <v>5.11/km</v>
      </c>
      <c r="H94" s="29">
        <f t="shared" si="6"/>
        <v>0.012557870370370369</v>
      </c>
      <c r="I94" s="24">
        <f>F94-INDEX($F$5:$F$180,MATCH(D94,$D$5:$D$180,0))</f>
        <v>0.007870370370370371</v>
      </c>
    </row>
    <row r="95" spans="1:9" ht="18" customHeight="1">
      <c r="A95" s="22" t="s">
        <v>102</v>
      </c>
      <c r="B95" s="60" t="s">
        <v>437</v>
      </c>
      <c r="C95" s="60" t="s">
        <v>164</v>
      </c>
      <c r="D95" s="23" t="s">
        <v>294</v>
      </c>
      <c r="E95" s="60" t="s">
        <v>255</v>
      </c>
      <c r="F95" s="61" t="s">
        <v>438</v>
      </c>
      <c r="G95" s="23" t="str">
        <f t="shared" si="5"/>
        <v>5.11/km</v>
      </c>
      <c r="H95" s="29">
        <f t="shared" si="6"/>
        <v>0.01259259259259259</v>
      </c>
      <c r="I95" s="24">
        <f>F95-INDEX($F$5:$F$180,MATCH(D95,$D$5:$D$180,0))</f>
        <v>0.007337962962962963</v>
      </c>
    </row>
    <row r="96" spans="1:9" ht="18" customHeight="1">
      <c r="A96" s="22" t="s">
        <v>103</v>
      </c>
      <c r="B96" s="60" t="s">
        <v>439</v>
      </c>
      <c r="C96" s="60" t="s">
        <v>163</v>
      </c>
      <c r="D96" s="23" t="s">
        <v>280</v>
      </c>
      <c r="E96" s="60" t="s">
        <v>255</v>
      </c>
      <c r="F96" s="61" t="s">
        <v>440</v>
      </c>
      <c r="G96" s="23" t="str">
        <f t="shared" si="5"/>
        <v>5.12/km</v>
      </c>
      <c r="H96" s="29">
        <f t="shared" si="6"/>
        <v>0.012662037037037038</v>
      </c>
      <c r="I96" s="24">
        <f>F96-INDEX($F$5:$F$180,MATCH(D96,$D$5:$D$180,0))</f>
        <v>0.007847222222222224</v>
      </c>
    </row>
    <row r="97" spans="1:9" ht="18" customHeight="1">
      <c r="A97" s="22" t="s">
        <v>104</v>
      </c>
      <c r="B97" s="60" t="s">
        <v>441</v>
      </c>
      <c r="C97" s="60" t="s">
        <v>161</v>
      </c>
      <c r="D97" s="23" t="s">
        <v>287</v>
      </c>
      <c r="E97" s="60" t="s">
        <v>259</v>
      </c>
      <c r="F97" s="61" t="s">
        <v>442</v>
      </c>
      <c r="G97" s="23" t="str">
        <f t="shared" si="5"/>
        <v>5.12/km</v>
      </c>
      <c r="H97" s="29">
        <f t="shared" si="6"/>
        <v>0.012696759259259258</v>
      </c>
      <c r="I97" s="24">
        <f>F97-INDEX($F$5:$F$180,MATCH(D97,$D$5:$D$180,0))</f>
        <v>0.007604166666666672</v>
      </c>
    </row>
    <row r="98" spans="1:9" ht="18" customHeight="1">
      <c r="A98" s="22" t="s">
        <v>105</v>
      </c>
      <c r="B98" s="60" t="s">
        <v>219</v>
      </c>
      <c r="C98" s="60" t="s">
        <v>220</v>
      </c>
      <c r="D98" s="23" t="s">
        <v>328</v>
      </c>
      <c r="E98" s="60" t="s">
        <v>357</v>
      </c>
      <c r="F98" s="61" t="s">
        <v>443</v>
      </c>
      <c r="G98" s="23" t="str">
        <f t="shared" si="5"/>
        <v>5.12/km</v>
      </c>
      <c r="H98" s="29">
        <f t="shared" si="6"/>
        <v>0.012719907407407399</v>
      </c>
      <c r="I98" s="24">
        <f>F98-INDEX($F$5:$F$180,MATCH(D98,$D$5:$D$180,0))</f>
        <v>0.005393518518518513</v>
      </c>
    </row>
    <row r="99" spans="1:9" ht="18" customHeight="1">
      <c r="A99" s="22" t="s">
        <v>106</v>
      </c>
      <c r="B99" s="60" t="s">
        <v>444</v>
      </c>
      <c r="C99" s="60" t="s">
        <v>198</v>
      </c>
      <c r="D99" s="23" t="s">
        <v>276</v>
      </c>
      <c r="E99" s="60" t="s">
        <v>259</v>
      </c>
      <c r="F99" s="61" t="s">
        <v>445</v>
      </c>
      <c r="G99" s="23" t="str">
        <f t="shared" si="5"/>
        <v>5.13/km</v>
      </c>
      <c r="H99" s="29">
        <f t="shared" si="6"/>
        <v>0.012777777777777773</v>
      </c>
      <c r="I99" s="24">
        <f>F99-INDEX($F$5:$F$180,MATCH(D99,$D$5:$D$180,0))</f>
        <v>0.008090277777777776</v>
      </c>
    </row>
    <row r="100" spans="1:9" ht="18" customHeight="1">
      <c r="A100" s="22" t="s">
        <v>107</v>
      </c>
      <c r="B100" s="60" t="s">
        <v>446</v>
      </c>
      <c r="C100" s="60" t="s">
        <v>199</v>
      </c>
      <c r="D100" s="23" t="s">
        <v>403</v>
      </c>
      <c r="E100" s="60" t="s">
        <v>255</v>
      </c>
      <c r="F100" s="61" t="s">
        <v>447</v>
      </c>
      <c r="G100" s="23" t="str">
        <f t="shared" si="5"/>
        <v>5.14/km</v>
      </c>
      <c r="H100" s="29">
        <f t="shared" si="6"/>
        <v>0.012928240740740737</v>
      </c>
      <c r="I100" s="24">
        <f>F100-INDEX($F$5:$F$180,MATCH(D100,$D$5:$D$180,0))</f>
        <v>0.0017939814814814797</v>
      </c>
    </row>
    <row r="101" spans="1:9" ht="18" customHeight="1">
      <c r="A101" s="22" t="s">
        <v>108</v>
      </c>
      <c r="B101" s="60" t="s">
        <v>233</v>
      </c>
      <c r="C101" s="60" t="s">
        <v>197</v>
      </c>
      <c r="D101" s="23" t="s">
        <v>340</v>
      </c>
      <c r="E101" s="60" t="s">
        <v>378</v>
      </c>
      <c r="F101" s="61" t="s">
        <v>448</v>
      </c>
      <c r="G101" s="23" t="str">
        <f t="shared" si="5"/>
        <v>5.16/km</v>
      </c>
      <c r="H101" s="29">
        <f t="shared" si="6"/>
        <v>0.0130787037037037</v>
      </c>
      <c r="I101" s="24">
        <f>F101-INDEX($F$5:$F$180,MATCH(D101,$D$5:$D$180,0))</f>
        <v>0.005104166666666663</v>
      </c>
    </row>
    <row r="102" spans="1:9" ht="18" customHeight="1">
      <c r="A102" s="22" t="s">
        <v>109</v>
      </c>
      <c r="B102" s="60" t="s">
        <v>449</v>
      </c>
      <c r="C102" s="60" t="s">
        <v>450</v>
      </c>
      <c r="D102" s="23" t="s">
        <v>403</v>
      </c>
      <c r="E102" s="60" t="s">
        <v>267</v>
      </c>
      <c r="F102" s="61" t="s">
        <v>451</v>
      </c>
      <c r="G102" s="23" t="str">
        <f t="shared" si="5"/>
        <v>5.17/km</v>
      </c>
      <c r="H102" s="29">
        <f t="shared" si="6"/>
        <v>0.013194444444444443</v>
      </c>
      <c r="I102" s="24">
        <f>F102-INDEX($F$5:$F$180,MATCH(D102,$D$5:$D$180,0))</f>
        <v>0.0020601851851851857</v>
      </c>
    </row>
    <row r="103" spans="1:9" ht="18" customHeight="1">
      <c r="A103" s="22" t="s">
        <v>110</v>
      </c>
      <c r="B103" s="60" t="s">
        <v>237</v>
      </c>
      <c r="C103" s="60" t="s">
        <v>137</v>
      </c>
      <c r="D103" s="23" t="s">
        <v>280</v>
      </c>
      <c r="E103" s="60" t="s">
        <v>419</v>
      </c>
      <c r="F103" s="61" t="s">
        <v>452</v>
      </c>
      <c r="G103" s="23" t="str">
        <f t="shared" si="5"/>
        <v>5.18/km</v>
      </c>
      <c r="H103" s="29">
        <f t="shared" si="6"/>
        <v>0.01335648148148148</v>
      </c>
      <c r="I103" s="24">
        <f>F103-INDEX($F$5:$F$180,MATCH(D103,$D$5:$D$180,0))</f>
        <v>0.008541666666666666</v>
      </c>
    </row>
    <row r="104" spans="1:9" ht="18" customHeight="1">
      <c r="A104" s="22" t="s">
        <v>111</v>
      </c>
      <c r="B104" s="60" t="s">
        <v>222</v>
      </c>
      <c r="C104" s="60" t="s">
        <v>146</v>
      </c>
      <c r="D104" s="23" t="s">
        <v>421</v>
      </c>
      <c r="E104" s="60" t="s">
        <v>255</v>
      </c>
      <c r="F104" s="61" t="s">
        <v>453</v>
      </c>
      <c r="G104" s="23" t="str">
        <f t="shared" si="5"/>
        <v>5.22/km</v>
      </c>
      <c r="H104" s="29">
        <f t="shared" si="6"/>
        <v>0.01380787037037037</v>
      </c>
      <c r="I104" s="24">
        <f>F104-INDEX($F$5:$F$180,MATCH(D104,$D$5:$D$180,0))</f>
        <v>0.0016319444444444497</v>
      </c>
    </row>
    <row r="105" spans="1:9" ht="18" customHeight="1">
      <c r="A105" s="22" t="s">
        <v>112</v>
      </c>
      <c r="B105" s="60" t="s">
        <v>454</v>
      </c>
      <c r="C105" s="60" t="s">
        <v>157</v>
      </c>
      <c r="D105" s="23" t="s">
        <v>403</v>
      </c>
      <c r="E105" s="60" t="s">
        <v>392</v>
      </c>
      <c r="F105" s="61" t="s">
        <v>455</v>
      </c>
      <c r="G105" s="23" t="str">
        <f t="shared" si="5"/>
        <v>5.25/km</v>
      </c>
      <c r="H105" s="29">
        <f t="shared" si="6"/>
        <v>0.014050925925925922</v>
      </c>
      <c r="I105" s="24">
        <f>F105-INDEX($F$5:$F$180,MATCH(D105,$D$5:$D$180,0))</f>
        <v>0.0029166666666666646</v>
      </c>
    </row>
    <row r="106" spans="1:9" ht="18" customHeight="1">
      <c r="A106" s="22" t="s">
        <v>113</v>
      </c>
      <c r="B106" s="60" t="s">
        <v>196</v>
      </c>
      <c r="C106" s="60" t="s">
        <v>170</v>
      </c>
      <c r="D106" s="23" t="s">
        <v>421</v>
      </c>
      <c r="E106" s="60" t="s">
        <v>431</v>
      </c>
      <c r="F106" s="61" t="s">
        <v>456</v>
      </c>
      <c r="G106" s="23" t="str">
        <f t="shared" si="5"/>
        <v>5.26/km</v>
      </c>
      <c r="H106" s="29">
        <f t="shared" si="6"/>
        <v>0.014201388888888885</v>
      </c>
      <c r="I106" s="24">
        <f>F106-INDEX($F$5:$F$180,MATCH(D106,$D$5:$D$180,0))</f>
        <v>0.002025462962962965</v>
      </c>
    </row>
    <row r="107" spans="1:9" ht="18" customHeight="1">
      <c r="A107" s="22" t="s">
        <v>114</v>
      </c>
      <c r="B107" s="60" t="s">
        <v>191</v>
      </c>
      <c r="C107" s="60" t="s">
        <v>180</v>
      </c>
      <c r="D107" s="23" t="s">
        <v>403</v>
      </c>
      <c r="E107" s="60" t="s">
        <v>457</v>
      </c>
      <c r="F107" s="61" t="s">
        <v>458</v>
      </c>
      <c r="G107" s="23" t="str">
        <f t="shared" si="5"/>
        <v>5.28/km</v>
      </c>
      <c r="H107" s="29">
        <f t="shared" si="6"/>
        <v>0.01443287037037037</v>
      </c>
      <c r="I107" s="24">
        <f>F107-INDEX($F$5:$F$180,MATCH(D107,$D$5:$D$180,0))</f>
        <v>0.0032986111111111133</v>
      </c>
    </row>
    <row r="108" spans="1:9" ht="18" customHeight="1">
      <c r="A108" s="22" t="s">
        <v>115</v>
      </c>
      <c r="B108" s="60" t="s">
        <v>459</v>
      </c>
      <c r="C108" s="60" t="s">
        <v>138</v>
      </c>
      <c r="D108" s="23" t="s">
        <v>340</v>
      </c>
      <c r="E108" s="60" t="s">
        <v>259</v>
      </c>
      <c r="F108" s="61" t="s">
        <v>460</v>
      </c>
      <c r="G108" s="23" t="str">
        <f t="shared" si="5"/>
        <v>5.43/km</v>
      </c>
      <c r="H108" s="29">
        <f t="shared" si="6"/>
        <v>0.016018518518518512</v>
      </c>
      <c r="I108" s="24">
        <f>F108-INDEX($F$5:$F$180,MATCH(D108,$D$5:$D$180,0))</f>
        <v>0.008043981481481475</v>
      </c>
    </row>
    <row r="109" spans="1:9" ht="18" customHeight="1">
      <c r="A109" s="22" t="s">
        <v>116</v>
      </c>
      <c r="B109" s="60" t="s">
        <v>461</v>
      </c>
      <c r="C109" s="60" t="s">
        <v>186</v>
      </c>
      <c r="D109" s="23" t="s">
        <v>403</v>
      </c>
      <c r="E109" s="60" t="s">
        <v>462</v>
      </c>
      <c r="F109" s="61" t="s">
        <v>463</v>
      </c>
      <c r="G109" s="23" t="str">
        <f t="shared" si="5"/>
        <v>5.44/km</v>
      </c>
      <c r="H109" s="29">
        <f t="shared" si="6"/>
        <v>0.016076388888888887</v>
      </c>
      <c r="I109" s="24">
        <f>F109-INDEX($F$5:$F$180,MATCH(D109,$D$5:$D$180,0))</f>
        <v>0.00494212962962963</v>
      </c>
    </row>
    <row r="110" spans="1:9" ht="18" customHeight="1">
      <c r="A110" s="22" t="s">
        <v>117</v>
      </c>
      <c r="B110" s="60" t="s">
        <v>464</v>
      </c>
      <c r="C110" s="60" t="s">
        <v>192</v>
      </c>
      <c r="D110" s="23" t="s">
        <v>287</v>
      </c>
      <c r="E110" s="60" t="s">
        <v>465</v>
      </c>
      <c r="F110" s="61" t="s">
        <v>466</v>
      </c>
      <c r="G110" s="23" t="str">
        <f t="shared" si="5"/>
        <v>5.45/km</v>
      </c>
      <c r="H110" s="29">
        <f t="shared" si="6"/>
        <v>0.016180555555555556</v>
      </c>
      <c r="I110" s="24">
        <f>F110-INDEX($F$5:$F$180,MATCH(D110,$D$5:$D$180,0))</f>
        <v>0.01108796296296297</v>
      </c>
    </row>
    <row r="111" spans="1:9" ht="18" customHeight="1">
      <c r="A111" s="22" t="s">
        <v>118</v>
      </c>
      <c r="B111" s="60" t="s">
        <v>226</v>
      </c>
      <c r="C111" s="60" t="s">
        <v>181</v>
      </c>
      <c r="D111" s="23" t="s">
        <v>276</v>
      </c>
      <c r="E111" s="60" t="s">
        <v>400</v>
      </c>
      <c r="F111" s="61" t="s">
        <v>467</v>
      </c>
      <c r="G111" s="23" t="str">
        <f t="shared" si="5"/>
        <v>5.45/km</v>
      </c>
      <c r="H111" s="29">
        <f t="shared" si="6"/>
        <v>0.016215277777777776</v>
      </c>
      <c r="I111" s="24">
        <f>F111-INDEX($F$5:$F$180,MATCH(D111,$D$5:$D$180,0))</f>
        <v>0.01152777777777778</v>
      </c>
    </row>
    <row r="112" spans="1:9" ht="18" customHeight="1">
      <c r="A112" s="22" t="s">
        <v>119</v>
      </c>
      <c r="B112" s="60" t="s">
        <v>299</v>
      </c>
      <c r="C112" s="60" t="s">
        <v>160</v>
      </c>
      <c r="D112" s="23" t="s">
        <v>280</v>
      </c>
      <c r="E112" s="60" t="s">
        <v>259</v>
      </c>
      <c r="F112" s="61" t="s">
        <v>468</v>
      </c>
      <c r="G112" s="23" t="str">
        <f t="shared" si="5"/>
        <v>5.45/km</v>
      </c>
      <c r="H112" s="29">
        <f t="shared" si="6"/>
        <v>0.01622685185185185</v>
      </c>
      <c r="I112" s="24">
        <f>F112-INDEX($F$5:$F$180,MATCH(D112,$D$5:$D$180,0))</f>
        <v>0.011412037037037037</v>
      </c>
    </row>
    <row r="113" spans="1:9" ht="18" customHeight="1">
      <c r="A113" s="22" t="s">
        <v>120</v>
      </c>
      <c r="B113" s="60" t="s">
        <v>469</v>
      </c>
      <c r="C113" s="60" t="s">
        <v>470</v>
      </c>
      <c r="D113" s="23" t="s">
        <v>373</v>
      </c>
      <c r="E113" s="60" t="s">
        <v>255</v>
      </c>
      <c r="F113" s="61" t="s">
        <v>471</v>
      </c>
      <c r="G113" s="23" t="str">
        <f t="shared" si="5"/>
        <v>5.48/km</v>
      </c>
      <c r="H113" s="29">
        <f t="shared" si="6"/>
        <v>0.01650462962962963</v>
      </c>
      <c r="I113" s="24">
        <f>F113-INDEX($F$5:$F$180,MATCH(D113,$D$5:$D$180,0))</f>
        <v>0.006782407407407411</v>
      </c>
    </row>
    <row r="114" spans="1:9" ht="18" customHeight="1">
      <c r="A114" s="22" t="s">
        <v>121</v>
      </c>
      <c r="B114" s="60" t="s">
        <v>472</v>
      </c>
      <c r="C114" s="60" t="s">
        <v>473</v>
      </c>
      <c r="D114" s="23" t="s">
        <v>373</v>
      </c>
      <c r="E114" s="60" t="s">
        <v>259</v>
      </c>
      <c r="F114" s="61" t="s">
        <v>474</v>
      </c>
      <c r="G114" s="23" t="str">
        <f t="shared" si="5"/>
        <v>5.48/km</v>
      </c>
      <c r="H114" s="29">
        <f t="shared" si="6"/>
        <v>0.016585648148148145</v>
      </c>
      <c r="I114" s="24">
        <f>F114-INDEX($F$5:$F$180,MATCH(D114,$D$5:$D$180,0))</f>
        <v>0.006863425925925926</v>
      </c>
    </row>
    <row r="115" spans="1:9" ht="18" customHeight="1">
      <c r="A115" s="22" t="s">
        <v>122</v>
      </c>
      <c r="B115" s="60" t="s">
        <v>475</v>
      </c>
      <c r="C115" s="60" t="s">
        <v>180</v>
      </c>
      <c r="D115" s="23" t="s">
        <v>403</v>
      </c>
      <c r="E115" s="60" t="s">
        <v>476</v>
      </c>
      <c r="F115" s="61" t="s">
        <v>477</v>
      </c>
      <c r="G115" s="23" t="str">
        <f t="shared" si="5"/>
        <v>5.49/km</v>
      </c>
      <c r="H115" s="29">
        <f t="shared" si="6"/>
        <v>0.016666666666666666</v>
      </c>
      <c r="I115" s="24">
        <f>F115-INDEX($F$5:$F$180,MATCH(D115,$D$5:$D$180,0))</f>
        <v>0.0055324074074074095</v>
      </c>
    </row>
    <row r="116" spans="1:9" ht="18" customHeight="1">
      <c r="A116" s="22" t="s">
        <v>123</v>
      </c>
      <c r="B116" s="60" t="s">
        <v>216</v>
      </c>
      <c r="C116" s="60" t="s">
        <v>154</v>
      </c>
      <c r="D116" s="23" t="s">
        <v>403</v>
      </c>
      <c r="E116" s="60" t="s">
        <v>259</v>
      </c>
      <c r="F116" s="61" t="s">
        <v>478</v>
      </c>
      <c r="G116" s="23" t="str">
        <f t="shared" si="5"/>
        <v>6.02/km</v>
      </c>
      <c r="H116" s="29">
        <f t="shared" si="6"/>
        <v>0.01810185185185185</v>
      </c>
      <c r="I116" s="24">
        <f>F116-INDEX($F$5:$F$180,MATCH(D116,$D$5:$D$180,0))</f>
        <v>0.006967592592592595</v>
      </c>
    </row>
    <row r="117" spans="1:9" ht="18" customHeight="1">
      <c r="A117" s="22" t="s">
        <v>124</v>
      </c>
      <c r="B117" s="60" t="s">
        <v>479</v>
      </c>
      <c r="C117" s="60" t="s">
        <v>180</v>
      </c>
      <c r="D117" s="23" t="s">
        <v>340</v>
      </c>
      <c r="E117" s="60" t="s">
        <v>259</v>
      </c>
      <c r="F117" s="61" t="s">
        <v>480</v>
      </c>
      <c r="G117" s="23" t="str">
        <f t="shared" si="5"/>
        <v>6.08/km</v>
      </c>
      <c r="H117" s="29">
        <f t="shared" si="6"/>
        <v>0.018692129629629625</v>
      </c>
      <c r="I117" s="24">
        <f>F117-INDEX($F$5:$F$180,MATCH(D117,$D$5:$D$180,0))</f>
        <v>0.010717592592592588</v>
      </c>
    </row>
    <row r="118" spans="1:9" ht="18" customHeight="1">
      <c r="A118" s="22" t="s">
        <v>125</v>
      </c>
      <c r="B118" s="60" t="s">
        <v>481</v>
      </c>
      <c r="C118" s="60" t="s">
        <v>217</v>
      </c>
      <c r="D118" s="23" t="s">
        <v>373</v>
      </c>
      <c r="E118" s="42"/>
      <c r="F118" s="61" t="s">
        <v>480</v>
      </c>
      <c r="G118" s="23" t="str">
        <f t="shared" si="5"/>
        <v>6.08/km</v>
      </c>
      <c r="H118" s="29">
        <f t="shared" si="6"/>
        <v>0.018692129629629625</v>
      </c>
      <c r="I118" s="24">
        <f>F118-INDEX($F$5:$F$180,MATCH(D118,$D$5:$D$180,0))</f>
        <v>0.008969907407407406</v>
      </c>
    </row>
    <row r="119" spans="1:9" ht="18" customHeight="1">
      <c r="A119" s="22" t="s">
        <v>126</v>
      </c>
      <c r="B119" s="60" t="s">
        <v>482</v>
      </c>
      <c r="C119" s="60" t="s">
        <v>141</v>
      </c>
      <c r="D119" s="23" t="s">
        <v>280</v>
      </c>
      <c r="E119" s="60" t="s">
        <v>378</v>
      </c>
      <c r="F119" s="61" t="s">
        <v>483</v>
      </c>
      <c r="G119" s="23" t="str">
        <f t="shared" si="5"/>
        <v>6.17/km</v>
      </c>
      <c r="H119" s="29">
        <f t="shared" si="6"/>
        <v>0.019652777777777772</v>
      </c>
      <c r="I119" s="24">
        <f>F119-INDEX($F$5:$F$180,MATCH(D119,$D$5:$D$180,0))</f>
        <v>0.014837962962962959</v>
      </c>
    </row>
    <row r="120" spans="1:9" ht="18" customHeight="1">
      <c r="A120" s="22" t="s">
        <v>127</v>
      </c>
      <c r="B120" s="60" t="s">
        <v>484</v>
      </c>
      <c r="C120" s="60" t="s">
        <v>207</v>
      </c>
      <c r="D120" s="23" t="s">
        <v>421</v>
      </c>
      <c r="E120" s="60" t="s">
        <v>485</v>
      </c>
      <c r="F120" s="61" t="s">
        <v>486</v>
      </c>
      <c r="G120" s="23" t="str">
        <f t="shared" si="5"/>
        <v>6.18/km</v>
      </c>
      <c r="H120" s="29">
        <f t="shared" si="6"/>
        <v>0.019803240740740743</v>
      </c>
      <c r="I120" s="24">
        <f>F120-INDEX($F$5:$F$180,MATCH(D120,$D$5:$D$180,0))</f>
        <v>0.007627314814814823</v>
      </c>
    </row>
    <row r="121" spans="1:9" ht="18" customHeight="1">
      <c r="A121" s="22" t="s">
        <v>128</v>
      </c>
      <c r="B121" s="60" t="s">
        <v>487</v>
      </c>
      <c r="C121" s="60" t="s">
        <v>488</v>
      </c>
      <c r="D121" s="23" t="s">
        <v>373</v>
      </c>
      <c r="E121" s="60" t="s">
        <v>255</v>
      </c>
      <c r="F121" s="61" t="s">
        <v>489</v>
      </c>
      <c r="G121" s="23" t="str">
        <f t="shared" si="5"/>
        <v>6.36/km</v>
      </c>
      <c r="H121" s="29">
        <f t="shared" si="6"/>
        <v>0.021678240740740744</v>
      </c>
      <c r="I121" s="24">
        <f>F121-INDEX($F$5:$F$180,MATCH(D121,$D$5:$D$180,0))</f>
        <v>0.011956018518518526</v>
      </c>
    </row>
    <row r="122" spans="1:9" ht="18" customHeight="1">
      <c r="A122" s="22" t="s">
        <v>129</v>
      </c>
      <c r="B122" s="60" t="s">
        <v>178</v>
      </c>
      <c r="C122" s="60" t="s">
        <v>490</v>
      </c>
      <c r="D122" s="23" t="s">
        <v>373</v>
      </c>
      <c r="E122" s="60" t="s">
        <v>259</v>
      </c>
      <c r="F122" s="61" t="s">
        <v>491</v>
      </c>
      <c r="G122" s="23" t="str">
        <f t="shared" si="5"/>
        <v>6.39/km</v>
      </c>
      <c r="H122" s="29">
        <f t="shared" si="6"/>
        <v>0.02206018518518518</v>
      </c>
      <c r="I122" s="24">
        <f>F122-INDEX($F$5:$F$180,MATCH(D122,$D$5:$D$180,0))</f>
        <v>0.01233796296296296</v>
      </c>
    </row>
    <row r="123" spans="1:9" ht="18" customHeight="1">
      <c r="A123" s="22" t="s">
        <v>130</v>
      </c>
      <c r="B123" s="60" t="s">
        <v>492</v>
      </c>
      <c r="C123" s="60" t="s">
        <v>493</v>
      </c>
      <c r="D123" s="23" t="s">
        <v>373</v>
      </c>
      <c r="E123" s="60" t="s">
        <v>255</v>
      </c>
      <c r="F123" s="61" t="s">
        <v>494</v>
      </c>
      <c r="G123" s="23" t="str">
        <f t="shared" si="5"/>
        <v>6.39/km</v>
      </c>
      <c r="H123" s="29">
        <f t="shared" si="6"/>
        <v>0.022083333333333333</v>
      </c>
      <c r="I123" s="24">
        <f>F123-INDEX($F$5:$F$180,MATCH(D123,$D$5:$D$180,0))</f>
        <v>0.012361111111111114</v>
      </c>
    </row>
    <row r="124" spans="1:9" ht="18" customHeight="1">
      <c r="A124" s="22" t="s">
        <v>131</v>
      </c>
      <c r="B124" s="60" t="s">
        <v>495</v>
      </c>
      <c r="C124" s="60" t="s">
        <v>156</v>
      </c>
      <c r="D124" s="23" t="s">
        <v>421</v>
      </c>
      <c r="E124" s="60" t="s">
        <v>496</v>
      </c>
      <c r="F124" s="61" t="s">
        <v>497</v>
      </c>
      <c r="G124" s="23" t="str">
        <f t="shared" si="5"/>
        <v>6.42/km</v>
      </c>
      <c r="H124" s="29">
        <f t="shared" si="6"/>
        <v>0.022326388888888892</v>
      </c>
      <c r="I124" s="24">
        <f>F124-INDEX($F$5:$F$180,MATCH(D124,$D$5:$D$180,0))</f>
        <v>0.010150462962962972</v>
      </c>
    </row>
    <row r="125" spans="1:9" ht="18" customHeight="1">
      <c r="A125" s="22" t="s">
        <v>132</v>
      </c>
      <c r="B125" s="60" t="s">
        <v>424</v>
      </c>
      <c r="C125" s="60" t="s">
        <v>174</v>
      </c>
      <c r="D125" s="23" t="s">
        <v>318</v>
      </c>
      <c r="E125" s="60" t="s">
        <v>255</v>
      </c>
      <c r="F125" s="61" t="s">
        <v>498</v>
      </c>
      <c r="G125" s="23" t="str">
        <f t="shared" si="5"/>
        <v>6.48/km</v>
      </c>
      <c r="H125" s="29">
        <f t="shared" si="6"/>
        <v>0.023032407407407408</v>
      </c>
      <c r="I125" s="24">
        <f>F125-INDEX($F$5:$F$180,MATCH(D125,$D$5:$D$180,0))</f>
        <v>0.01644675925925926</v>
      </c>
    </row>
    <row r="126" spans="1:9" ht="18" customHeight="1">
      <c r="A126" s="25" t="s">
        <v>133</v>
      </c>
      <c r="B126" s="62" t="s">
        <v>352</v>
      </c>
      <c r="C126" s="62" t="s">
        <v>166</v>
      </c>
      <c r="D126" s="26" t="s">
        <v>421</v>
      </c>
      <c r="E126" s="62" t="s">
        <v>259</v>
      </c>
      <c r="F126" s="63" t="s">
        <v>499</v>
      </c>
      <c r="G126" s="26" t="str">
        <f t="shared" si="5"/>
        <v>6.59/km</v>
      </c>
      <c r="H126" s="31">
        <f t="shared" si="6"/>
        <v>0.024155092592592593</v>
      </c>
      <c r="I126" s="27">
        <f>F126-INDEX($F$5:$F$180,MATCH(D126,$D$5:$D$180,0))</f>
        <v>0.011979166666666673</v>
      </c>
    </row>
  </sheetData>
  <sheetProtection/>
  <autoFilter ref="A4:I126"/>
  <mergeCells count="2">
    <mergeCell ref="A1:I1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9" t="str">
        <f>Individuale!A1</f>
        <v>Maratonina del Marrone</v>
      </c>
      <c r="B1" s="50"/>
      <c r="C1" s="51"/>
    </row>
    <row r="2" spans="1:3" ht="24" customHeight="1">
      <c r="A2" s="52" t="str">
        <f>Individuale!B3</f>
        <v>Latera (VT) Italia</v>
      </c>
      <c r="B2" s="53"/>
      <c r="C2" s="54"/>
    </row>
    <row r="3" spans="1:3" ht="24" customHeight="1">
      <c r="A3" s="16"/>
      <c r="B3" s="17" t="s">
        <v>11</v>
      </c>
      <c r="C3" s="18">
        <f>SUM(C5:C89)</f>
        <v>122</v>
      </c>
    </row>
    <row r="4" spans="1:3" ht="24" customHeight="1">
      <c r="A4" s="19" t="s">
        <v>1</v>
      </c>
      <c r="B4" s="20" t="s">
        <v>5</v>
      </c>
      <c r="C4" s="21" t="s">
        <v>10</v>
      </c>
    </row>
    <row r="5" spans="1:3" ht="18" customHeight="1">
      <c r="A5" s="55">
        <v>1</v>
      </c>
      <c r="B5" s="56" t="s">
        <v>255</v>
      </c>
      <c r="C5" s="57">
        <v>26</v>
      </c>
    </row>
    <row r="6" spans="1:3" ht="18" customHeight="1">
      <c r="A6" s="10">
        <v>2</v>
      </c>
      <c r="B6" s="11" t="s">
        <v>259</v>
      </c>
      <c r="C6" s="33">
        <v>22</v>
      </c>
    </row>
    <row r="7" spans="1:3" ht="18" customHeight="1">
      <c r="A7" s="10">
        <v>3</v>
      </c>
      <c r="B7" s="11" t="s">
        <v>213</v>
      </c>
      <c r="C7" s="33">
        <v>7</v>
      </c>
    </row>
    <row r="8" spans="1:3" ht="18" customHeight="1">
      <c r="A8" s="10">
        <v>4</v>
      </c>
      <c r="B8" s="11" t="s">
        <v>300</v>
      </c>
      <c r="C8" s="33">
        <v>5</v>
      </c>
    </row>
    <row r="9" spans="1:3" ht="18" customHeight="1">
      <c r="A9" s="10">
        <v>5</v>
      </c>
      <c r="B9" s="11" t="s">
        <v>247</v>
      </c>
      <c r="C9" s="33">
        <v>5</v>
      </c>
    </row>
    <row r="10" spans="1:3" ht="18" customHeight="1">
      <c r="A10" s="10">
        <v>6</v>
      </c>
      <c r="B10" s="11" t="s">
        <v>282</v>
      </c>
      <c r="C10" s="33">
        <v>5</v>
      </c>
    </row>
    <row r="11" spans="1:3" ht="18" customHeight="1">
      <c r="A11" s="10">
        <v>7</v>
      </c>
      <c r="B11" s="11" t="s">
        <v>378</v>
      </c>
      <c r="C11" s="33">
        <v>4</v>
      </c>
    </row>
    <row r="12" spans="1:3" ht="18" customHeight="1">
      <c r="A12" s="10">
        <v>8</v>
      </c>
      <c r="B12" s="11" t="s">
        <v>270</v>
      </c>
      <c r="C12" s="33">
        <v>4</v>
      </c>
    </row>
    <row r="13" spans="1:3" ht="18" customHeight="1">
      <c r="A13" s="10">
        <v>9</v>
      </c>
      <c r="B13" s="11" t="s">
        <v>177</v>
      </c>
      <c r="C13" s="33">
        <v>3</v>
      </c>
    </row>
    <row r="14" spans="1:3" ht="18" customHeight="1">
      <c r="A14" s="10">
        <v>10</v>
      </c>
      <c r="B14" s="11" t="s">
        <v>304</v>
      </c>
      <c r="C14" s="33">
        <v>3</v>
      </c>
    </row>
    <row r="15" spans="1:3" ht="18" customHeight="1">
      <c r="A15" s="10">
        <v>11</v>
      </c>
      <c r="B15" s="11" t="s">
        <v>387</v>
      </c>
      <c r="C15" s="33">
        <v>2</v>
      </c>
    </row>
    <row r="16" spans="1:3" ht="18" customHeight="1">
      <c r="A16" s="10">
        <v>12</v>
      </c>
      <c r="B16" s="11" t="s">
        <v>277</v>
      </c>
      <c r="C16" s="33">
        <v>2</v>
      </c>
    </row>
    <row r="17" spans="1:3" ht="18" customHeight="1">
      <c r="A17" s="10">
        <v>13</v>
      </c>
      <c r="B17" s="11" t="s">
        <v>431</v>
      </c>
      <c r="C17" s="33">
        <v>2</v>
      </c>
    </row>
    <row r="18" spans="1:3" ht="18" customHeight="1">
      <c r="A18" s="10">
        <v>14</v>
      </c>
      <c r="B18" s="11" t="s">
        <v>357</v>
      </c>
      <c r="C18" s="33">
        <v>2</v>
      </c>
    </row>
    <row r="19" spans="1:3" ht="18" customHeight="1">
      <c r="A19" s="10">
        <v>15</v>
      </c>
      <c r="B19" s="11" t="s">
        <v>367</v>
      </c>
      <c r="C19" s="33">
        <v>2</v>
      </c>
    </row>
    <row r="20" spans="1:3" ht="18" customHeight="1">
      <c r="A20" s="10">
        <v>16</v>
      </c>
      <c r="B20" s="11" t="s">
        <v>400</v>
      </c>
      <c r="C20" s="33">
        <v>2</v>
      </c>
    </row>
    <row r="21" spans="1:3" ht="18" customHeight="1">
      <c r="A21" s="10">
        <v>17</v>
      </c>
      <c r="B21" s="11" t="s">
        <v>419</v>
      </c>
      <c r="C21" s="33">
        <v>2</v>
      </c>
    </row>
    <row r="22" spans="1:3" ht="18" customHeight="1">
      <c r="A22" s="10">
        <v>18</v>
      </c>
      <c r="B22" s="11" t="s">
        <v>250</v>
      </c>
      <c r="C22" s="33">
        <v>2</v>
      </c>
    </row>
    <row r="23" spans="1:3" ht="18" customHeight="1">
      <c r="A23" s="10">
        <v>19</v>
      </c>
      <c r="B23" s="11" t="s">
        <v>392</v>
      </c>
      <c r="C23" s="33">
        <v>2</v>
      </c>
    </row>
    <row r="24" spans="1:3" ht="18" customHeight="1">
      <c r="A24" s="10">
        <v>20</v>
      </c>
      <c r="B24" s="11" t="s">
        <v>267</v>
      </c>
      <c r="C24" s="33">
        <v>2</v>
      </c>
    </row>
    <row r="25" spans="1:3" ht="18" customHeight="1">
      <c r="A25" s="10">
        <v>21</v>
      </c>
      <c r="B25" s="11" t="s">
        <v>374</v>
      </c>
      <c r="C25" s="33">
        <v>1</v>
      </c>
    </row>
    <row r="26" spans="1:3" ht="18" customHeight="1">
      <c r="A26" s="10">
        <v>22</v>
      </c>
      <c r="B26" s="11" t="s">
        <v>264</v>
      </c>
      <c r="C26" s="33">
        <v>1</v>
      </c>
    </row>
    <row r="27" spans="1:3" ht="18" customHeight="1">
      <c r="A27" s="10">
        <v>23</v>
      </c>
      <c r="B27" s="11" t="s">
        <v>496</v>
      </c>
      <c r="C27" s="33">
        <v>1</v>
      </c>
    </row>
    <row r="28" spans="1:3" ht="18" customHeight="1">
      <c r="A28" s="10">
        <v>24</v>
      </c>
      <c r="B28" s="11" t="s">
        <v>457</v>
      </c>
      <c r="C28" s="33">
        <v>1</v>
      </c>
    </row>
    <row r="29" spans="1:3" ht="18" customHeight="1">
      <c r="A29" s="10">
        <v>25</v>
      </c>
      <c r="B29" s="11" t="s">
        <v>297</v>
      </c>
      <c r="C29" s="33">
        <v>1</v>
      </c>
    </row>
    <row r="30" spans="1:3" ht="18" customHeight="1">
      <c r="A30" s="10">
        <v>26</v>
      </c>
      <c r="B30" s="11" t="s">
        <v>346</v>
      </c>
      <c r="C30" s="33">
        <v>1</v>
      </c>
    </row>
    <row r="31" spans="1:3" ht="18" customHeight="1">
      <c r="A31" s="10">
        <v>27</v>
      </c>
      <c r="B31" s="11" t="s">
        <v>462</v>
      </c>
      <c r="C31" s="33">
        <v>1</v>
      </c>
    </row>
    <row r="32" spans="1:3" ht="18" customHeight="1">
      <c r="A32" s="10">
        <v>28</v>
      </c>
      <c r="B32" s="11" t="s">
        <v>433</v>
      </c>
      <c r="C32" s="33">
        <v>1</v>
      </c>
    </row>
    <row r="33" spans="1:3" ht="18" customHeight="1">
      <c r="A33" s="10">
        <v>29</v>
      </c>
      <c r="B33" s="11" t="s">
        <v>485</v>
      </c>
      <c r="C33" s="33">
        <v>1</v>
      </c>
    </row>
    <row r="34" spans="1:3" ht="18" customHeight="1">
      <c r="A34" s="10">
        <v>30</v>
      </c>
      <c r="B34" s="11" t="s">
        <v>465</v>
      </c>
      <c r="C34" s="33">
        <v>1</v>
      </c>
    </row>
    <row r="35" spans="1:3" ht="18" customHeight="1">
      <c r="A35" s="10">
        <v>31</v>
      </c>
      <c r="B35" s="11" t="s">
        <v>407</v>
      </c>
      <c r="C35" s="33">
        <v>1</v>
      </c>
    </row>
    <row r="36" spans="1:3" ht="18" customHeight="1">
      <c r="A36" s="10">
        <v>32</v>
      </c>
      <c r="B36" s="11" t="s">
        <v>476</v>
      </c>
      <c r="C36" s="33">
        <v>1</v>
      </c>
    </row>
    <row r="37" spans="1:3" ht="18" customHeight="1">
      <c r="A37" s="10">
        <v>33</v>
      </c>
      <c r="B37" s="11" t="s">
        <v>383</v>
      </c>
      <c r="C37" s="33">
        <v>1</v>
      </c>
    </row>
    <row r="38" spans="1:3" ht="18" customHeight="1">
      <c r="A38" s="10">
        <v>34</v>
      </c>
      <c r="B38" s="11" t="s">
        <v>241</v>
      </c>
      <c r="C38" s="33">
        <v>1</v>
      </c>
    </row>
    <row r="39" spans="1:3" ht="18" customHeight="1">
      <c r="A39" s="10">
        <v>35</v>
      </c>
      <c r="B39" s="11" t="s">
        <v>134</v>
      </c>
      <c r="C39" s="33">
        <v>1</v>
      </c>
    </row>
    <row r="40" spans="1:3" ht="18" customHeight="1">
      <c r="A40" s="10">
        <v>36</v>
      </c>
      <c r="B40" s="11" t="s">
        <v>135</v>
      </c>
      <c r="C40" s="33">
        <v>1</v>
      </c>
    </row>
    <row r="41" spans="1:3" ht="18" customHeight="1">
      <c r="A41" s="10">
        <v>37</v>
      </c>
      <c r="B41" s="11" t="s">
        <v>404</v>
      </c>
      <c r="C41" s="33">
        <v>1</v>
      </c>
    </row>
    <row r="42" spans="1:3" ht="18" customHeight="1">
      <c r="A42" s="12">
        <v>38</v>
      </c>
      <c r="B42" s="32" t="s">
        <v>288</v>
      </c>
      <c r="C42" s="34">
        <v>1</v>
      </c>
    </row>
  </sheetData>
  <sheetProtection/>
  <autoFilter ref="A4:C4">
    <sortState ref="A5:C42">
      <sortCondition descending="1" sortBy="value" ref="C5:C42"/>
    </sortState>
  </autoFilter>
  <mergeCells count="2">
    <mergeCell ref="A1:C1"/>
    <mergeCell ref="A2:C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2017-11-02T10:33:45Z</dcterms:modified>
  <cp:category/>
  <cp:version/>
  <cp:contentType/>
  <cp:contentStatus/>
</cp:coreProperties>
</file>