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<sst xmlns="http://schemas.openxmlformats.org/spreadsheetml/2006/main" count="157" uniqueCount="87">
  <si>
    <t>A.S.D. PODISTICA SOLIDARIETA'</t>
  </si>
  <si>
    <t>F</t>
  </si>
  <si>
    <t>GIULIANO</t>
  </si>
  <si>
    <t>TOP RUNNERS VELLETRI</t>
  </si>
  <si>
    <t>RENZI</t>
  </si>
  <si>
    <t>CAT SPORT</t>
  </si>
  <si>
    <t xml:space="preserve">PIETROSANTI </t>
  </si>
  <si>
    <t>CIRCOLO VOLLA SPADA</t>
  </si>
  <si>
    <t>FERRARO</t>
  </si>
  <si>
    <t xml:space="preserve">DE LUCA </t>
  </si>
  <si>
    <t>BOSCO</t>
  </si>
  <si>
    <t>FRANCESCOMARIO</t>
  </si>
  <si>
    <t>AS.RUNNERS CIAMPINO</t>
  </si>
  <si>
    <t>FIORETTI</t>
  </si>
  <si>
    <t>ARIS ROMA</t>
  </si>
  <si>
    <t>VANNI</t>
  </si>
  <si>
    <t>ORLANDO</t>
  </si>
  <si>
    <t>ATL UISP MONTEROTONDO</t>
  </si>
  <si>
    <t>SERAFINI</t>
  </si>
  <si>
    <t>SCIFONI</t>
  </si>
  <si>
    <t>S.S. LAZIO</t>
  </si>
  <si>
    <t>D'OFFIZI</t>
  </si>
  <si>
    <t>ROMA EST RUNNERS</t>
  </si>
  <si>
    <t>BRAMOSI</t>
  </si>
  <si>
    <t>FACCHINI</t>
  </si>
  <si>
    <t>GIOVANNANGELI</t>
  </si>
  <si>
    <t>MOSNEAGU</t>
  </si>
  <si>
    <t>POLINARI</t>
  </si>
  <si>
    <t>STAZI</t>
  </si>
  <si>
    <t>ALIBRANDI</t>
  </si>
  <si>
    <t>BALLINI</t>
  </si>
  <si>
    <t>BUZZI</t>
  </si>
  <si>
    <t>ADEMO</t>
  </si>
  <si>
    <t xml:space="preserve">MOZZETTA </t>
  </si>
  <si>
    <t>GOLVELLI</t>
  </si>
  <si>
    <t>DI COSIMO</t>
  </si>
  <si>
    <t>SONNINO</t>
  </si>
  <si>
    <t>MARIO ROBERTO</t>
  </si>
  <si>
    <t>BOLGIA</t>
  </si>
  <si>
    <t>CLASSIFICA GENERALE UOMINI</t>
  </si>
  <si>
    <t>UNUREANU</t>
  </si>
  <si>
    <t>MARIANA</t>
  </si>
  <si>
    <t>LUCARELLI</t>
  </si>
  <si>
    <t>MOIRA</t>
  </si>
  <si>
    <t>CICETTI</t>
  </si>
  <si>
    <t>FORNARI</t>
  </si>
  <si>
    <t>TIBUR ECO TRAIL</t>
  </si>
  <si>
    <t>CLASSIFICA GENERALE DONNE</t>
  </si>
  <si>
    <t>M</t>
  </si>
  <si>
    <t>Due Passi Nella Storia</t>
  </si>
  <si>
    <t>1ª edizione</t>
  </si>
  <si>
    <t>Guidonia Montecelio (RM) Italia - Sabato 09/06/2012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</si>
  <si>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</si>
  <si>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</si>
  <si>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</si>
  <si>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</si>
  <si>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</si>
  <si>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</si>
  <si>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</si>
  <si>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</si>
  <si>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</si>
  <si>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</si>
  <si>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</si>
  <si>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ANDREA</t>
  </si>
  <si>
    <t>DANIELE</t>
  </si>
  <si>
    <t>GIORGIO</t>
  </si>
  <si>
    <t>ANGELO</t>
  </si>
  <si>
    <t>STEFANO</t>
  </si>
  <si>
    <t>MARCO</t>
  </si>
  <si>
    <t>ALESSANDRO</t>
  </si>
  <si>
    <t>FRANCESCO</t>
  </si>
  <si>
    <t>ALBERTO</t>
  </si>
  <si>
    <t>FABRIZIO</t>
  </si>
  <si>
    <t>GIOVANNI</t>
  </si>
  <si>
    <t>MASSIMO</t>
  </si>
  <si>
    <t>MARI</t>
  </si>
  <si>
    <t>MICHELE</t>
  </si>
  <si>
    <t>CRISTIANO</t>
  </si>
  <si>
    <t>MAURO</t>
  </si>
  <si>
    <t>TIVOLI MARATHON</t>
  </si>
  <si>
    <t>UMBERTO</t>
  </si>
  <si>
    <t>SIMONA</t>
  </si>
  <si>
    <t>ANGELONI</t>
  </si>
  <si>
    <t>PATRIZIA</t>
  </si>
  <si>
    <t>MARINI</t>
  </si>
  <si>
    <t>AUGUSTO</t>
  </si>
  <si>
    <t>ANTONELLA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</si>
</sst>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  <font>
      <sz val="14"/>
      <name val="Lucida Handwriting"/>
      <family val="4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21" fontId="5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67" fontId="7" fillId="0" borderId="4" xfId="0" applyNumberFormat="1" applyFont="1" applyFill="1" applyBorder="1" applyAlignment="1">
      <alignment horizontal="center" vertical="center"/>
    </xf>
    <xf numFmtId="167" fontId="7" fillId="0" borderId="5" xfId="0" applyNumberFormat="1" applyFont="1" applyFill="1" applyBorder="1" applyAlignment="1">
      <alignment horizontal="center" vertical="center"/>
    </xf>
    <xf numFmtId="167" fontId="14" fillId="4" borderId="4" xfId="0" applyNumberFormat="1" applyFont="1" applyFill="1" applyBorder="1" applyAlignment="1">
      <alignment horizontal="center" vertical="center"/>
    </xf>
    <xf numFmtId="1" fontId="15" fillId="5" borderId="8" xfId="0" applyNumberFormat="1" applyFont="1" applyFill="1" applyBorder="1" applyAlignment="1">
      <alignment horizontal="center" vertical="center" wrapText="1"/>
    </xf>
    <xf numFmtId="1" fontId="15" fillId="5" borderId="9" xfId="0" applyNumberFormat="1" applyFont="1" applyFill="1" applyBorder="1" applyAlignment="1">
      <alignment horizontal="center" vertical="center" wrapText="1"/>
    </xf>
    <xf numFmtId="1" fontId="15" fillId="5" borderId="10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7" customWidth="1"/>
    <col min="7" max="9" width="10.7109375" style="1" customWidth="1"/>
  </cols>
  <sheetData>
    <row r="1" spans="1:9" ht="45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</row>
    <row r="2" spans="1:9" ht="24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</row>
    <row r="3" spans="1:9" ht="24" customHeight="1">
      <c r="A3" s="20" t="s">
        <v>51</v>
      </c>
      <c r="B3" s="20"/>
      <c r="C3" s="20"/>
      <c r="D3" s="20"/>
      <c r="E3" s="20"/>
      <c r="F3" s="20"/>
      <c r="G3" s="20"/>
      <c r="H3" s="3" t="s">
        <v>53</v>
      </c>
      <c r="I3" s="4">
        <v>7.2</v>
      </c>
    </row>
    <row r="4" spans="1:9" ht="37.5" customHeight="1">
      <c r="A4" s="5" t="s">
        <v>54</v>
      </c>
      <c r="B4" s="6" t="s">
        <v>55</v>
      </c>
      <c r="C4" s="7" t="s">
        <v>56</v>
      </c>
      <c r="D4" s="7" t="s">
        <v>57</v>
      </c>
      <c r="E4" s="8" t="s">
        <v>58</v>
      </c>
      <c r="F4" s="26" t="s">
        <v>59</v>
      </c>
      <c r="G4" s="7" t="s">
        <v>60</v>
      </c>
      <c r="H4" s="9" t="s">
        <v>61</v>
      </c>
      <c r="I4" s="9" t="s">
        <v>62</v>
      </c>
    </row>
    <row r="5" spans="1:9" ht="30" customHeight="1">
      <c r="A5" s="33" t="s">
        <v>39</v>
      </c>
      <c r="B5" s="34"/>
      <c r="C5" s="34"/>
      <c r="D5" s="34"/>
      <c r="E5" s="34"/>
      <c r="F5" s="34"/>
      <c r="G5" s="34"/>
      <c r="H5" s="34"/>
      <c r="I5" s="35"/>
    </row>
    <row r="6" spans="1:9" s="10" customFormat="1" ht="15" customHeight="1">
      <c r="A6" s="11">
        <v>1</v>
      </c>
      <c r="B6" s="28" t="s">
        <v>6</v>
      </c>
      <c r="C6" s="28" t="s">
        <v>69</v>
      </c>
      <c r="D6" s="11" t="s">
        <v>48</v>
      </c>
      <c r="E6" s="28" t="s">
        <v>7</v>
      </c>
      <c r="F6" s="30">
        <v>0</v>
      </c>
      <c r="G6" s="11" t="str">
        <f aca="true" t="shared" si="0" ref="G6:G38">TEXT(INT((HOUR(F6)*3600+MINUTE(F6)*60+SECOND(F6))/$I$3/60),"0")&amp;"."&amp;TEXT(MOD((HOUR(F6)*3600+MINUTE(F6)*60+SECOND(F6))/$I$3,60),"00")&amp;"/km"</f>
        <v>0.00/km</v>
      </c>
      <c r="H6" s="12">
        <f aca="true" t="shared" si="1" ref="H6:H38">F6-$F$6</f>
        <v>0</v>
      </c>
      <c r="I6" s="12">
        <f>F6-INDEX($F$6:$F$782,MATCH(D6,$D$6:$D$782,0))</f>
        <v>0</v>
      </c>
    </row>
    <row r="7" spans="1:9" s="10" customFormat="1" ht="15" customHeight="1">
      <c r="A7" s="11">
        <v>2</v>
      </c>
      <c r="B7" s="28" t="s">
        <v>8</v>
      </c>
      <c r="C7" s="28" t="s">
        <v>68</v>
      </c>
      <c r="D7" s="11" t="s">
        <v>48</v>
      </c>
      <c r="E7" s="28" t="s">
        <v>7</v>
      </c>
      <c r="F7" s="30">
        <v>0</v>
      </c>
      <c r="G7" s="11" t="str">
        <f t="shared" si="0"/>
        <v>0.00/km</v>
      </c>
      <c r="H7" s="12">
        <f t="shared" si="1"/>
        <v>0</v>
      </c>
      <c r="I7" s="12">
        <f>F7-INDEX($F$6:$F$782,MATCH(D7,$D$6:$D$782,0))</f>
        <v>0</v>
      </c>
    </row>
    <row r="8" spans="1:9" s="10" customFormat="1" ht="15" customHeight="1">
      <c r="A8" s="23">
        <v>3</v>
      </c>
      <c r="B8" s="24" t="s">
        <v>9</v>
      </c>
      <c r="C8" s="24" t="s">
        <v>70</v>
      </c>
      <c r="D8" s="23" t="s">
        <v>48</v>
      </c>
      <c r="E8" s="24" t="s">
        <v>0</v>
      </c>
      <c r="F8" s="32">
        <v>0</v>
      </c>
      <c r="G8" s="23" t="str">
        <f t="shared" si="0"/>
        <v>0.00/km</v>
      </c>
      <c r="H8" s="25">
        <f t="shared" si="1"/>
        <v>0</v>
      </c>
      <c r="I8" s="25">
        <f>F8-INDEX($F$6:$F$782,MATCH(D8,$D$6:$D$782,0))</f>
        <v>0</v>
      </c>
    </row>
    <row r="9" spans="1:9" s="10" customFormat="1" ht="15" customHeight="1">
      <c r="A9" s="11">
        <v>4</v>
      </c>
      <c r="B9" s="28" t="s">
        <v>10</v>
      </c>
      <c r="C9" s="28" t="s">
        <v>11</v>
      </c>
      <c r="D9" s="11" t="s">
        <v>48</v>
      </c>
      <c r="E9" s="28" t="s">
        <v>12</v>
      </c>
      <c r="F9" s="30">
        <v>0</v>
      </c>
      <c r="G9" s="11" t="str">
        <f t="shared" si="0"/>
        <v>0.00/km</v>
      </c>
      <c r="H9" s="12">
        <f t="shared" si="1"/>
        <v>0</v>
      </c>
      <c r="I9" s="12">
        <f>F9-INDEX($F$6:$F$782,MATCH(D9,$D$6:$D$782,0))</f>
        <v>0</v>
      </c>
    </row>
    <row r="10" spans="1:9" s="10" customFormat="1" ht="15" customHeight="1">
      <c r="A10" s="11">
        <v>5</v>
      </c>
      <c r="B10" s="28" t="s">
        <v>13</v>
      </c>
      <c r="C10" s="28" t="s">
        <v>80</v>
      </c>
      <c r="D10" s="11" t="s">
        <v>48</v>
      </c>
      <c r="E10" s="28" t="s">
        <v>14</v>
      </c>
      <c r="F10" s="30">
        <v>0</v>
      </c>
      <c r="G10" s="11" t="str">
        <f t="shared" si="0"/>
        <v>0.00/km</v>
      </c>
      <c r="H10" s="12">
        <f t="shared" si="1"/>
        <v>0</v>
      </c>
      <c r="I10" s="12">
        <f>F10-INDEX($F$6:$F$782,MATCH(D10,$D$6:$D$782,0))</f>
        <v>0</v>
      </c>
    </row>
    <row r="11" spans="1:9" s="10" customFormat="1" ht="15" customHeight="1">
      <c r="A11" s="11">
        <v>6</v>
      </c>
      <c r="B11" s="28" t="s">
        <v>15</v>
      </c>
      <c r="C11" s="28" t="s">
        <v>16</v>
      </c>
      <c r="D11" s="11" t="s">
        <v>48</v>
      </c>
      <c r="E11" s="28" t="s">
        <v>17</v>
      </c>
      <c r="F11" s="30">
        <v>0</v>
      </c>
      <c r="G11" s="11" t="str">
        <f t="shared" si="0"/>
        <v>0.00/km</v>
      </c>
      <c r="H11" s="12">
        <f t="shared" si="1"/>
        <v>0</v>
      </c>
      <c r="I11" s="12">
        <f>F11-INDEX($F$6:$F$782,MATCH(D11,$D$6:$D$782,0))</f>
        <v>0</v>
      </c>
    </row>
    <row r="12" spans="1:9" s="10" customFormat="1" ht="15" customHeight="1">
      <c r="A12" s="11">
        <v>7</v>
      </c>
      <c r="B12" s="28" t="s">
        <v>18</v>
      </c>
      <c r="C12" s="28" t="s">
        <v>69</v>
      </c>
      <c r="D12" s="11" t="s">
        <v>48</v>
      </c>
      <c r="E12" s="28" t="s">
        <v>3</v>
      </c>
      <c r="F12" s="30">
        <v>0</v>
      </c>
      <c r="G12" s="11" t="str">
        <f t="shared" si="0"/>
        <v>0.00/km</v>
      </c>
      <c r="H12" s="12">
        <f t="shared" si="1"/>
        <v>0</v>
      </c>
      <c r="I12" s="12">
        <f>F12-INDEX($F$6:$F$782,MATCH(D12,$D$6:$D$782,0))</f>
        <v>0</v>
      </c>
    </row>
    <row r="13" spans="1:9" s="10" customFormat="1" ht="15" customHeight="1">
      <c r="A13" s="11">
        <v>8</v>
      </c>
      <c r="B13" s="28" t="s">
        <v>19</v>
      </c>
      <c r="C13" s="28" t="s">
        <v>67</v>
      </c>
      <c r="D13" s="11" t="s">
        <v>48</v>
      </c>
      <c r="E13" s="28" t="s">
        <v>20</v>
      </c>
      <c r="F13" s="30">
        <v>0</v>
      </c>
      <c r="G13" s="11" t="str">
        <f t="shared" si="0"/>
        <v>0.00/km</v>
      </c>
      <c r="H13" s="12">
        <f t="shared" si="1"/>
        <v>0</v>
      </c>
      <c r="I13" s="12">
        <f>F13-INDEX($F$6:$F$782,MATCH(D13,$D$6:$D$782,0))</f>
        <v>0</v>
      </c>
    </row>
    <row r="14" spans="1:9" s="10" customFormat="1" ht="15" customHeight="1">
      <c r="A14" s="23">
        <v>9</v>
      </c>
      <c r="B14" s="24" t="s">
        <v>21</v>
      </c>
      <c r="C14" s="24" t="s">
        <v>63</v>
      </c>
      <c r="D14" s="23" t="s">
        <v>48</v>
      </c>
      <c r="E14" s="24" t="s">
        <v>0</v>
      </c>
      <c r="F14" s="32">
        <v>0</v>
      </c>
      <c r="G14" s="23" t="str">
        <f t="shared" si="0"/>
        <v>0.00/km</v>
      </c>
      <c r="H14" s="25">
        <f t="shared" si="1"/>
        <v>0</v>
      </c>
      <c r="I14" s="25">
        <f>F14-INDEX($F$6:$F$782,MATCH(D14,$D$6:$D$782,0))</f>
        <v>0</v>
      </c>
    </row>
    <row r="15" spans="1:9" s="10" customFormat="1" ht="15" customHeight="1">
      <c r="A15" s="11">
        <v>10</v>
      </c>
      <c r="B15" s="28" t="s">
        <v>84</v>
      </c>
      <c r="C15" s="28" t="s">
        <v>69</v>
      </c>
      <c r="D15" s="11" t="s">
        <v>48</v>
      </c>
      <c r="E15" s="28" t="s">
        <v>22</v>
      </c>
      <c r="F15" s="30">
        <v>0</v>
      </c>
      <c r="G15" s="11" t="str">
        <f t="shared" si="0"/>
        <v>0.00/km</v>
      </c>
      <c r="H15" s="12">
        <f t="shared" si="1"/>
        <v>0</v>
      </c>
      <c r="I15" s="12">
        <f>F15-INDEX($F$6:$F$782,MATCH(D15,$D$6:$D$782,0))</f>
        <v>0</v>
      </c>
    </row>
    <row r="16" spans="1:9" s="10" customFormat="1" ht="15" customHeight="1">
      <c r="A16" s="11">
        <v>11</v>
      </c>
      <c r="B16" s="28" t="s">
        <v>23</v>
      </c>
      <c r="C16" s="28" t="s">
        <v>65</v>
      </c>
      <c r="D16" s="11" t="s">
        <v>48</v>
      </c>
      <c r="E16" s="28" t="s">
        <v>79</v>
      </c>
      <c r="F16" s="30">
        <v>0</v>
      </c>
      <c r="G16" s="11" t="str">
        <f t="shared" si="0"/>
        <v>0.00/km</v>
      </c>
      <c r="H16" s="12">
        <f t="shared" si="1"/>
        <v>0</v>
      </c>
      <c r="I16" s="12">
        <f>F16-INDEX($F$6:$F$782,MATCH(D16,$D$6:$D$782,0))</f>
        <v>0</v>
      </c>
    </row>
    <row r="17" spans="1:9" s="10" customFormat="1" ht="15" customHeight="1">
      <c r="A17" s="11">
        <v>12</v>
      </c>
      <c r="B17" s="28" t="s">
        <v>82</v>
      </c>
      <c r="C17" s="28" t="s">
        <v>64</v>
      </c>
      <c r="D17" s="11" t="s">
        <v>48</v>
      </c>
      <c r="E17" s="28" t="s">
        <v>79</v>
      </c>
      <c r="F17" s="30">
        <v>0</v>
      </c>
      <c r="G17" s="11" t="str">
        <f t="shared" si="0"/>
        <v>0.00/km</v>
      </c>
      <c r="H17" s="12">
        <f t="shared" si="1"/>
        <v>0</v>
      </c>
      <c r="I17" s="12">
        <f>F17-INDEX($F$6:$F$782,MATCH(D17,$D$6:$D$782,0))</f>
        <v>0</v>
      </c>
    </row>
    <row r="18" spans="1:9" s="10" customFormat="1" ht="15" customHeight="1">
      <c r="A18" s="11">
        <v>13</v>
      </c>
      <c r="B18" s="28" t="s">
        <v>24</v>
      </c>
      <c r="C18" s="28" t="s">
        <v>68</v>
      </c>
      <c r="D18" s="11" t="s">
        <v>48</v>
      </c>
      <c r="E18" s="28" t="s">
        <v>22</v>
      </c>
      <c r="F18" s="30">
        <v>0</v>
      </c>
      <c r="G18" s="11" t="str">
        <f t="shared" si="0"/>
        <v>0.00/km</v>
      </c>
      <c r="H18" s="12">
        <f t="shared" si="1"/>
        <v>0</v>
      </c>
      <c r="I18" s="12">
        <f>F18-INDEX($F$6:$F$782,MATCH(D18,$D$6:$D$782,0))</f>
        <v>0</v>
      </c>
    </row>
    <row r="19" spans="1:9" s="10" customFormat="1" ht="15" customHeight="1">
      <c r="A19" s="23">
        <v>14</v>
      </c>
      <c r="B19" s="24" t="s">
        <v>25</v>
      </c>
      <c r="C19" s="24" t="s">
        <v>77</v>
      </c>
      <c r="D19" s="23" t="s">
        <v>48</v>
      </c>
      <c r="E19" s="24" t="s">
        <v>0</v>
      </c>
      <c r="F19" s="32">
        <v>0</v>
      </c>
      <c r="G19" s="23" t="str">
        <f t="shared" si="0"/>
        <v>0.00/km</v>
      </c>
      <c r="H19" s="25">
        <f t="shared" si="1"/>
        <v>0</v>
      </c>
      <c r="I19" s="25">
        <f>F19-INDEX($F$6:$F$782,MATCH(D19,$D$6:$D$782,0))</f>
        <v>0</v>
      </c>
    </row>
    <row r="20" spans="1:9" s="10" customFormat="1" ht="15" customHeight="1">
      <c r="A20" s="23">
        <v>15</v>
      </c>
      <c r="B20" s="24" t="s">
        <v>26</v>
      </c>
      <c r="C20" s="24" t="s">
        <v>73</v>
      </c>
      <c r="D20" s="23" t="s">
        <v>48</v>
      </c>
      <c r="E20" s="24" t="s">
        <v>0</v>
      </c>
      <c r="F20" s="32">
        <v>0</v>
      </c>
      <c r="G20" s="23" t="str">
        <f t="shared" si="0"/>
        <v>0.00/km</v>
      </c>
      <c r="H20" s="25">
        <f t="shared" si="1"/>
        <v>0</v>
      </c>
      <c r="I20" s="25">
        <f>F20-INDEX($F$6:$F$782,MATCH(D20,$D$6:$D$782,0))</f>
        <v>0</v>
      </c>
    </row>
    <row r="21" spans="1:9" s="10" customFormat="1" ht="15" customHeight="1">
      <c r="A21" s="11">
        <v>16</v>
      </c>
      <c r="B21" s="28" t="s">
        <v>27</v>
      </c>
      <c r="C21" s="28" t="s">
        <v>2</v>
      </c>
      <c r="D21" s="11" t="s">
        <v>48</v>
      </c>
      <c r="E21" s="28" t="s">
        <v>5</v>
      </c>
      <c r="F21" s="30">
        <v>0</v>
      </c>
      <c r="G21" s="11" t="str">
        <f t="shared" si="0"/>
        <v>0.00/km</v>
      </c>
      <c r="H21" s="12">
        <f t="shared" si="1"/>
        <v>0</v>
      </c>
      <c r="I21" s="12">
        <f>F21-INDEX($F$6:$F$782,MATCH(D21,$D$6:$D$782,0))</f>
        <v>0</v>
      </c>
    </row>
    <row r="22" spans="1:9" s="10" customFormat="1" ht="15" customHeight="1">
      <c r="A22" s="11">
        <v>17</v>
      </c>
      <c r="B22" s="28" t="s">
        <v>28</v>
      </c>
      <c r="C22" s="28" t="s">
        <v>71</v>
      </c>
      <c r="D22" s="11" t="s">
        <v>48</v>
      </c>
      <c r="E22" s="28" t="s">
        <v>5</v>
      </c>
      <c r="F22" s="30">
        <v>0</v>
      </c>
      <c r="G22" s="11" t="str">
        <f t="shared" si="0"/>
        <v>0.00/km</v>
      </c>
      <c r="H22" s="12">
        <f t="shared" si="1"/>
        <v>0</v>
      </c>
      <c r="I22" s="12">
        <f>F22-INDEX($F$6:$F$782,MATCH(D22,$D$6:$D$782,0))</f>
        <v>0</v>
      </c>
    </row>
    <row r="23" spans="1:9" s="10" customFormat="1" ht="15" customHeight="1">
      <c r="A23" s="11">
        <v>18</v>
      </c>
      <c r="B23" s="28" t="s">
        <v>75</v>
      </c>
      <c r="C23" s="28" t="s">
        <v>85</v>
      </c>
      <c r="D23" s="11" t="s">
        <v>48</v>
      </c>
      <c r="E23" s="28" t="s">
        <v>5</v>
      </c>
      <c r="F23" s="30">
        <v>0</v>
      </c>
      <c r="G23" s="11" t="str">
        <f t="shared" si="0"/>
        <v>0.00/km</v>
      </c>
      <c r="H23" s="12">
        <f t="shared" si="1"/>
        <v>0</v>
      </c>
      <c r="I23" s="12">
        <f>F23-INDEX($F$6:$F$782,MATCH(D23,$D$6:$D$782,0))</f>
        <v>0</v>
      </c>
    </row>
    <row r="24" spans="1:9" s="10" customFormat="1" ht="15" customHeight="1">
      <c r="A24" s="11">
        <v>19</v>
      </c>
      <c r="B24" s="28" t="s">
        <v>29</v>
      </c>
      <c r="C24" s="28" t="s">
        <v>78</v>
      </c>
      <c r="D24" s="11" t="s">
        <v>48</v>
      </c>
      <c r="E24" s="28" t="s">
        <v>22</v>
      </c>
      <c r="F24" s="30">
        <v>0</v>
      </c>
      <c r="G24" s="11" t="str">
        <f t="shared" si="0"/>
        <v>0.00/km</v>
      </c>
      <c r="H24" s="12">
        <f t="shared" si="1"/>
        <v>0</v>
      </c>
      <c r="I24" s="12">
        <f>F24-INDEX($F$6:$F$782,MATCH(D24,$D$6:$D$782,0))</f>
        <v>0</v>
      </c>
    </row>
    <row r="25" spans="1:9" s="10" customFormat="1" ht="15" customHeight="1">
      <c r="A25" s="11">
        <v>20</v>
      </c>
      <c r="B25" s="28" t="s">
        <v>30</v>
      </c>
      <c r="C25" s="28" t="s">
        <v>74</v>
      </c>
      <c r="D25" s="11" t="s">
        <v>48</v>
      </c>
      <c r="E25" s="28" t="s">
        <v>79</v>
      </c>
      <c r="F25" s="30">
        <v>0</v>
      </c>
      <c r="G25" s="11" t="str">
        <f t="shared" si="0"/>
        <v>0.00/km</v>
      </c>
      <c r="H25" s="12">
        <f t="shared" si="1"/>
        <v>0</v>
      </c>
      <c r="I25" s="12">
        <f>F25-INDEX($F$6:$F$782,MATCH(D25,$D$6:$D$782,0))</f>
        <v>0</v>
      </c>
    </row>
    <row r="26" spans="1:9" s="10" customFormat="1" ht="15" customHeight="1">
      <c r="A26" s="11">
        <v>21</v>
      </c>
      <c r="B26" s="28" t="s">
        <v>31</v>
      </c>
      <c r="C26" s="28" t="s">
        <v>32</v>
      </c>
      <c r="D26" s="11" t="s">
        <v>48</v>
      </c>
      <c r="E26" s="28" t="s">
        <v>17</v>
      </c>
      <c r="F26" s="30">
        <v>0</v>
      </c>
      <c r="G26" s="11" t="str">
        <f t="shared" si="0"/>
        <v>0.00/km</v>
      </c>
      <c r="H26" s="12">
        <f t="shared" si="1"/>
        <v>0</v>
      </c>
      <c r="I26" s="12">
        <f>F26-INDEX($F$6:$F$782,MATCH(D26,$D$6:$D$782,0))</f>
        <v>0</v>
      </c>
    </row>
    <row r="27" spans="1:9" s="10" customFormat="1" ht="15" customHeight="1">
      <c r="A27" s="11">
        <v>22</v>
      </c>
      <c r="B27" s="28" t="s">
        <v>33</v>
      </c>
      <c r="C27" s="28" t="s">
        <v>66</v>
      </c>
      <c r="D27" s="11" t="s">
        <v>48</v>
      </c>
      <c r="E27" s="28" t="s">
        <v>5</v>
      </c>
      <c r="F27" s="30">
        <v>0</v>
      </c>
      <c r="G27" s="11" t="str">
        <f t="shared" si="0"/>
        <v>0.00/km</v>
      </c>
      <c r="H27" s="12">
        <f t="shared" si="1"/>
        <v>0</v>
      </c>
      <c r="I27" s="12">
        <f>F27-INDEX($F$6:$F$782,MATCH(D27,$D$6:$D$782,0))</f>
        <v>0</v>
      </c>
    </row>
    <row r="28" spans="1:9" s="10" customFormat="1" ht="15" customHeight="1">
      <c r="A28" s="23">
        <v>23</v>
      </c>
      <c r="B28" s="24" t="s">
        <v>34</v>
      </c>
      <c r="C28" s="24" t="s">
        <v>73</v>
      </c>
      <c r="D28" s="23" t="s">
        <v>48</v>
      </c>
      <c r="E28" s="24" t="s">
        <v>0</v>
      </c>
      <c r="F28" s="32">
        <v>0</v>
      </c>
      <c r="G28" s="23" t="str">
        <f t="shared" si="0"/>
        <v>0.00/km</v>
      </c>
      <c r="H28" s="25">
        <f t="shared" si="1"/>
        <v>0</v>
      </c>
      <c r="I28" s="25">
        <f>F28-INDEX($F$6:$F$782,MATCH(D28,$D$6:$D$782,0))</f>
        <v>0</v>
      </c>
    </row>
    <row r="29" spans="1:10" s="13" customFormat="1" ht="15" customHeight="1">
      <c r="A29" s="11">
        <v>24</v>
      </c>
      <c r="B29" s="28" t="s">
        <v>35</v>
      </c>
      <c r="C29" s="28" t="s">
        <v>69</v>
      </c>
      <c r="D29" s="11" t="s">
        <v>48</v>
      </c>
      <c r="E29" s="28" t="s">
        <v>22</v>
      </c>
      <c r="F29" s="30">
        <v>0</v>
      </c>
      <c r="G29" s="11" t="str">
        <f t="shared" si="0"/>
        <v>0.00/km</v>
      </c>
      <c r="H29" s="12">
        <f t="shared" si="1"/>
        <v>0</v>
      </c>
      <c r="I29" s="12">
        <f>F29-INDEX($F$6:$F$782,MATCH(D29,$D$6:$D$782,0))</f>
        <v>0</v>
      </c>
      <c r="J29" s="10"/>
    </row>
    <row r="30" spans="1:10" ht="15" customHeight="1">
      <c r="A30" s="23">
        <v>25</v>
      </c>
      <c r="B30" s="24" t="s">
        <v>4</v>
      </c>
      <c r="C30" s="24" t="s">
        <v>72</v>
      </c>
      <c r="D30" s="23" t="s">
        <v>48</v>
      </c>
      <c r="E30" s="24" t="s">
        <v>0</v>
      </c>
      <c r="F30" s="32">
        <v>0</v>
      </c>
      <c r="G30" s="23" t="str">
        <f t="shared" si="0"/>
        <v>0.00/km</v>
      </c>
      <c r="H30" s="25">
        <f t="shared" si="1"/>
        <v>0</v>
      </c>
      <c r="I30" s="25">
        <f>F30-INDEX($F$6:$F$782,MATCH(D30,$D$6:$D$782,0))</f>
        <v>0</v>
      </c>
      <c r="J30" s="10"/>
    </row>
    <row r="31" spans="1:10" ht="15" customHeight="1">
      <c r="A31" s="11">
        <v>26</v>
      </c>
      <c r="B31" s="28" t="s">
        <v>36</v>
      </c>
      <c r="C31" s="28" t="s">
        <v>37</v>
      </c>
      <c r="D31" s="11" t="s">
        <v>48</v>
      </c>
      <c r="E31" s="28" t="s">
        <v>5</v>
      </c>
      <c r="F31" s="30">
        <v>0</v>
      </c>
      <c r="G31" s="11" t="str">
        <f t="shared" si="0"/>
        <v>0.00/km</v>
      </c>
      <c r="H31" s="12">
        <f t="shared" si="1"/>
        <v>0</v>
      </c>
      <c r="I31" s="12">
        <f>F31-INDEX($F$6:$F$782,MATCH(D31,$D$6:$D$782,0))</f>
        <v>0</v>
      </c>
      <c r="J31" s="10"/>
    </row>
    <row r="32" spans="1:10" ht="15" customHeight="1">
      <c r="A32" s="11">
        <v>27</v>
      </c>
      <c r="B32" s="28" t="s">
        <v>38</v>
      </c>
      <c r="C32" s="28" t="s">
        <v>76</v>
      </c>
      <c r="D32" s="11" t="s">
        <v>48</v>
      </c>
      <c r="E32" s="28" t="s">
        <v>5</v>
      </c>
      <c r="F32" s="30">
        <v>0</v>
      </c>
      <c r="G32" s="11" t="str">
        <f t="shared" si="0"/>
        <v>0.00/km</v>
      </c>
      <c r="H32" s="12">
        <f t="shared" si="1"/>
        <v>0</v>
      </c>
      <c r="I32" s="12">
        <f>F32-INDEX($F$6:$F$782,MATCH(D32,$D$6:$D$782,0))</f>
        <v>0</v>
      </c>
      <c r="J32" s="10"/>
    </row>
    <row r="33" spans="1:9" ht="30" customHeight="1">
      <c r="A33" s="33" t="s">
        <v>47</v>
      </c>
      <c r="B33" s="34"/>
      <c r="C33" s="34"/>
      <c r="D33" s="34"/>
      <c r="E33" s="34"/>
      <c r="F33" s="34"/>
      <c r="G33" s="34"/>
      <c r="H33" s="34"/>
      <c r="I33" s="35"/>
    </row>
    <row r="34" spans="1:9" ht="15" customHeight="1">
      <c r="A34" s="11">
        <v>1</v>
      </c>
      <c r="B34" s="28" t="s">
        <v>40</v>
      </c>
      <c r="C34" s="28" t="s">
        <v>41</v>
      </c>
      <c r="D34" s="11" t="s">
        <v>1</v>
      </c>
      <c r="E34" s="28" t="s">
        <v>79</v>
      </c>
      <c r="F34" s="30">
        <v>0</v>
      </c>
      <c r="G34" s="11" t="str">
        <f t="shared" si="0"/>
        <v>0.00/km</v>
      </c>
      <c r="H34" s="12">
        <f t="shared" si="1"/>
        <v>0</v>
      </c>
      <c r="I34" s="12">
        <f>F34-INDEX($F$6:$F$782,MATCH(D34,$D$6:$D$782,0))</f>
        <v>0</v>
      </c>
    </row>
    <row r="35" spans="1:9" ht="15" customHeight="1">
      <c r="A35" s="11">
        <v>2</v>
      </c>
      <c r="B35" s="28" t="s">
        <v>42</v>
      </c>
      <c r="C35" s="28" t="s">
        <v>43</v>
      </c>
      <c r="D35" s="11" t="s">
        <v>1</v>
      </c>
      <c r="E35" s="28" t="s">
        <v>79</v>
      </c>
      <c r="F35" s="30">
        <v>0</v>
      </c>
      <c r="G35" s="11" t="str">
        <f t="shared" si="0"/>
        <v>0.00/km</v>
      </c>
      <c r="H35" s="12">
        <f t="shared" si="1"/>
        <v>0</v>
      </c>
      <c r="I35" s="12">
        <f>F35-INDEX($F$6:$F$782,MATCH(D35,$D$6:$D$782,0))</f>
        <v>0</v>
      </c>
    </row>
    <row r="36" spans="1:9" ht="15" customHeight="1">
      <c r="A36" s="11">
        <v>3</v>
      </c>
      <c r="B36" s="28" t="s">
        <v>44</v>
      </c>
      <c r="C36" s="28" t="s">
        <v>81</v>
      </c>
      <c r="D36" s="11" t="s">
        <v>1</v>
      </c>
      <c r="E36" s="28" t="s">
        <v>17</v>
      </c>
      <c r="F36" s="30">
        <v>0</v>
      </c>
      <c r="G36" s="11" t="str">
        <f t="shared" si="0"/>
        <v>0.00/km</v>
      </c>
      <c r="H36" s="12">
        <f t="shared" si="1"/>
        <v>0</v>
      </c>
      <c r="I36" s="12">
        <f>F36-INDEX($F$6:$F$782,MATCH(D36,$D$6:$D$782,0))</f>
        <v>0</v>
      </c>
    </row>
    <row r="37" spans="1:9" ht="15" customHeight="1">
      <c r="A37" s="11">
        <v>4</v>
      </c>
      <c r="B37" s="28" t="s">
        <v>45</v>
      </c>
      <c r="C37" s="28" t="s">
        <v>86</v>
      </c>
      <c r="D37" s="11" t="s">
        <v>1</v>
      </c>
      <c r="E37" s="28" t="s">
        <v>46</v>
      </c>
      <c r="F37" s="30">
        <v>0</v>
      </c>
      <c r="G37" s="11" t="str">
        <f t="shared" si="0"/>
        <v>0.00/km</v>
      </c>
      <c r="H37" s="12">
        <f t="shared" si="1"/>
        <v>0</v>
      </c>
      <c r="I37" s="12">
        <f>F37-INDEX($F$6:$F$782,MATCH(D37,$D$6:$D$782,0))</f>
        <v>0</v>
      </c>
    </row>
    <row r="38" spans="1:9" ht="15" customHeight="1">
      <c r="A38" s="14">
        <v>5</v>
      </c>
      <c r="B38" s="29" t="s">
        <v>45</v>
      </c>
      <c r="C38" s="29" t="s">
        <v>83</v>
      </c>
      <c r="D38" s="14" t="s">
        <v>1</v>
      </c>
      <c r="E38" s="29" t="s">
        <v>46</v>
      </c>
      <c r="F38" s="31">
        <v>0</v>
      </c>
      <c r="G38" s="14" t="str">
        <f t="shared" si="0"/>
        <v>0.00/km</v>
      </c>
      <c r="H38" s="15">
        <f t="shared" si="1"/>
        <v>0</v>
      </c>
      <c r="I38" s="15">
        <f>F38-INDEX($F$6:$F$782,MATCH(D38,$D$6:$D$782,0))</f>
        <v>0</v>
      </c>
    </row>
  </sheetData>
  <autoFilter ref="A4:I38"/>
  <mergeCells count="5">
    <mergeCell ref="A33:I33"/>
    <mergeCell ref="A1:I1"/>
    <mergeCell ref="A2:I2"/>
    <mergeCell ref="A3:G3"/>
    <mergeCell ref="A5:I5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pane ySplit="3" topLeftCell="BM4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1" t="str">
        <f>Individuale!A1</f>
        <v>Due Passi Nella Storia</v>
      </c>
      <c r="B1" s="21"/>
      <c r="C1" s="21"/>
    </row>
    <row r="2" spans="1:3" ht="42" customHeight="1">
      <c r="A2" s="22" t="str">
        <f>Individuale!A3&amp;" km. "&amp;Individuale!I3</f>
        <v>Guidonia Montecelio (RM) Italia - Sabato 09/06/2012 km. 7,2</v>
      </c>
      <c r="B2" s="22"/>
      <c r="C2" s="22"/>
    </row>
    <row r="3" spans="1:3" ht="24.75" customHeight="1">
      <c r="A3" s="16" t="s">
        <v>54</v>
      </c>
      <c r="B3" s="17" t="s">
        <v>58</v>
      </c>
      <c r="C3" s="17" t="s">
        <v>52</v>
      </c>
    </row>
    <row r="4" spans="1:3" ht="15" customHeight="1">
      <c r="A4" s="36">
        <v>1</v>
      </c>
      <c r="B4" s="37" t="s">
        <v>0</v>
      </c>
      <c r="C4" s="36">
        <v>6</v>
      </c>
    </row>
    <row r="5" spans="1:3" ht="15" customHeight="1">
      <c r="A5" s="11">
        <v>2</v>
      </c>
      <c r="B5" s="28" t="s">
        <v>5</v>
      </c>
      <c r="C5" s="11">
        <v>6</v>
      </c>
    </row>
    <row r="6" spans="1:3" ht="15" customHeight="1">
      <c r="A6" s="11">
        <v>3</v>
      </c>
      <c r="B6" s="28" t="s">
        <v>79</v>
      </c>
      <c r="C6" s="11">
        <v>5</v>
      </c>
    </row>
    <row r="7" spans="1:3" ht="15" customHeight="1">
      <c r="A7" s="11">
        <v>4</v>
      </c>
      <c r="B7" s="28" t="s">
        <v>22</v>
      </c>
      <c r="C7" s="11">
        <v>4</v>
      </c>
    </row>
    <row r="8" spans="1:3" ht="15" customHeight="1">
      <c r="A8" s="11">
        <v>5</v>
      </c>
      <c r="B8" s="28" t="s">
        <v>17</v>
      </c>
      <c r="C8" s="11">
        <v>3</v>
      </c>
    </row>
    <row r="9" spans="1:3" ht="15" customHeight="1">
      <c r="A9" s="11">
        <v>6</v>
      </c>
      <c r="B9" s="28" t="s">
        <v>7</v>
      </c>
      <c r="C9" s="11">
        <v>2</v>
      </c>
    </row>
    <row r="10" spans="1:3" ht="15" customHeight="1">
      <c r="A10" s="11">
        <v>7</v>
      </c>
      <c r="B10" s="28" t="s">
        <v>46</v>
      </c>
      <c r="C10" s="11">
        <v>2</v>
      </c>
    </row>
    <row r="11" spans="1:3" ht="15" customHeight="1">
      <c r="A11" s="11">
        <v>8</v>
      </c>
      <c r="B11" s="28" t="s">
        <v>14</v>
      </c>
      <c r="C11" s="11">
        <v>1</v>
      </c>
    </row>
    <row r="12" spans="1:3" ht="15" customHeight="1">
      <c r="A12" s="11">
        <v>9</v>
      </c>
      <c r="B12" s="28" t="s">
        <v>12</v>
      </c>
      <c r="C12" s="11">
        <v>1</v>
      </c>
    </row>
    <row r="13" spans="1:3" ht="15" customHeight="1">
      <c r="A13" s="11">
        <v>10</v>
      </c>
      <c r="B13" s="28" t="s">
        <v>20</v>
      </c>
      <c r="C13" s="11">
        <v>1</v>
      </c>
    </row>
    <row r="14" spans="1:3" ht="15" customHeight="1">
      <c r="A14" s="14">
        <v>11</v>
      </c>
      <c r="B14" s="29" t="s">
        <v>3</v>
      </c>
      <c r="C14" s="14">
        <v>1</v>
      </c>
    </row>
    <row r="15" ht="12.75">
      <c r="C15" s="2">
        <f>SUM(C4:C14)</f>
        <v>32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2012-06-14T13:45:09Z</dcterms:modified>
  <cp:category/>
  <cp:version/>
  <cp:contentType/>
  <cp:contentStatus/>
</cp:coreProperties>
</file>