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'Individuale'!$A$4:$I$87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<sst xmlns="http://schemas.openxmlformats.org/spreadsheetml/2006/main" count="378" uniqueCount="203">
  <si>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</si>
  <si>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</si>
  <si>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</si>
  <si>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</si>
  <si>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</si>
  <si>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</si>
  <si>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</si>
  <si>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</si>
  <si>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</si>
  <si>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</si>
  <si>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</si>
  <si>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federico</t>
  </si>
  <si>
    <t>Angelo</t>
  </si>
  <si>
    <t>Roberto</t>
  </si>
  <si>
    <t>A.S.D. Podistica Solidarietà</t>
  </si>
  <si>
    <t>Norcia</t>
  </si>
  <si>
    <t>Carola</t>
  </si>
  <si>
    <t xml:space="preserve">4ª edizione </t>
  </si>
  <si>
    <t>Boudouma</t>
  </si>
  <si>
    <t>Yahya</t>
  </si>
  <si>
    <t>MM-45</t>
  </si>
  <si>
    <t>Sabina Marathon Club</t>
  </si>
  <si>
    <t>Di Gregorio</t>
  </si>
  <si>
    <t>MM-40</t>
  </si>
  <si>
    <t>Tivoli Marathon</t>
  </si>
  <si>
    <t>Agache</t>
  </si>
  <si>
    <t>Liviu Ionut</t>
  </si>
  <si>
    <t>AM</t>
  </si>
  <si>
    <t>Studentesca C.a.r.i.r.i</t>
  </si>
  <si>
    <t>Di Stefano</t>
  </si>
  <si>
    <t>Daniele</t>
  </si>
  <si>
    <t>Rifondazione Podistica</t>
  </si>
  <si>
    <t>Montini</t>
  </si>
  <si>
    <t>Federico</t>
  </si>
  <si>
    <t>Amatori Podistica Terni</t>
  </si>
  <si>
    <t>Andreotti</t>
  </si>
  <si>
    <t>Enrico</t>
  </si>
  <si>
    <t>RunForever Aprilia</t>
  </si>
  <si>
    <t>Cosentino</t>
  </si>
  <si>
    <t>Domenico</t>
  </si>
  <si>
    <t>Sirotti</t>
  </si>
  <si>
    <t>Marco</t>
  </si>
  <si>
    <t>MM-35</t>
  </si>
  <si>
    <t>Myricae</t>
  </si>
  <si>
    <t>Cipressini</t>
  </si>
  <si>
    <t>Marcello</t>
  </si>
  <si>
    <t>La Primula Bianca</t>
  </si>
  <si>
    <t>Pasuch</t>
  </si>
  <si>
    <t>Mauro</t>
  </si>
  <si>
    <t>Runners Cittaducale</t>
  </si>
  <si>
    <t>De Fazio</t>
  </si>
  <si>
    <t>Riccardo</t>
  </si>
  <si>
    <t>MM-50</t>
  </si>
  <si>
    <t>UISP ROMA</t>
  </si>
  <si>
    <t>Colamedici</t>
  </si>
  <si>
    <t>Ubaldo</t>
  </si>
  <si>
    <t>Atletica Fiano Romano</t>
  </si>
  <si>
    <t>Massimiliano</t>
  </si>
  <si>
    <t>Pelosi</t>
  </si>
  <si>
    <t>Monica</t>
  </si>
  <si>
    <t>MF-45</t>
  </si>
  <si>
    <t>Mansi</t>
  </si>
  <si>
    <t>Happy Runner Club</t>
  </si>
  <si>
    <t>Angelelli</t>
  </si>
  <si>
    <t>Danilo</t>
  </si>
  <si>
    <t>FaraAtletica</t>
  </si>
  <si>
    <t>Leonetti</t>
  </si>
  <si>
    <t>Fabio</t>
  </si>
  <si>
    <t>Asd Avis Narni</t>
  </si>
  <si>
    <t>Regis</t>
  </si>
  <si>
    <t>Pieretti</t>
  </si>
  <si>
    <t>Alessia</t>
  </si>
  <si>
    <t>MF-35</t>
  </si>
  <si>
    <t>Dolci</t>
  </si>
  <si>
    <t>Paolo</t>
  </si>
  <si>
    <t>Colletti</t>
  </si>
  <si>
    <t>Vincenzo</t>
  </si>
  <si>
    <t>Giogli</t>
  </si>
  <si>
    <t>Moreno</t>
  </si>
  <si>
    <t>MM-55</t>
  </si>
  <si>
    <t>Dionisi</t>
  </si>
  <si>
    <t>Bruno</t>
  </si>
  <si>
    <t>Fiorini</t>
  </si>
  <si>
    <t>Felice</t>
  </si>
  <si>
    <t>Pol. Ciociara Antonio Fava</t>
  </si>
  <si>
    <t>Pucciarmati</t>
  </si>
  <si>
    <t>ASD Il Campanile</t>
  </si>
  <si>
    <t>Scalise</t>
  </si>
  <si>
    <t>Brandi</t>
  </si>
  <si>
    <t>Fabrizio</t>
  </si>
  <si>
    <t>Atletica Insieme Forhans Team</t>
  </si>
  <si>
    <t>Di Somma</t>
  </si>
  <si>
    <t>Andrea</t>
  </si>
  <si>
    <t>Atletica La Sbarra</t>
  </si>
  <si>
    <t>Massarelli</t>
  </si>
  <si>
    <t>Giorgio</t>
  </si>
  <si>
    <t>Podistica Interamna</t>
  </si>
  <si>
    <t>Porchetti</t>
  </si>
  <si>
    <t>Severoni</t>
  </si>
  <si>
    <t>MM-60</t>
  </si>
  <si>
    <t>Jedrusik</t>
  </si>
  <si>
    <t>Magdalena Agata</t>
  </si>
  <si>
    <t>Busato</t>
  </si>
  <si>
    <t>Diario</t>
  </si>
  <si>
    <t>Mario</t>
  </si>
  <si>
    <t>MM-65</t>
  </si>
  <si>
    <t>Fulmini &amp; Saette</t>
  </si>
  <si>
    <t>Diociaiuti</t>
  </si>
  <si>
    <t>Stefano</t>
  </si>
  <si>
    <t>Agostinelli</t>
  </si>
  <si>
    <t>Squadrani</t>
  </si>
  <si>
    <t>Maurizio</t>
  </si>
  <si>
    <t>AF</t>
  </si>
  <si>
    <t>De Assis</t>
  </si>
  <si>
    <t>Rosilene</t>
  </si>
  <si>
    <t>Forza Maggiore</t>
  </si>
  <si>
    <t>Mastrolorenzo</t>
  </si>
  <si>
    <t>Raffaele</t>
  </si>
  <si>
    <t>Marcellini</t>
  </si>
  <si>
    <t>marcelli</t>
  </si>
  <si>
    <t>D`orazio</t>
  </si>
  <si>
    <t>Giovanni</t>
  </si>
  <si>
    <t>Di Paolo</t>
  </si>
  <si>
    <t>Cat Sport</t>
  </si>
  <si>
    <t>Severa</t>
  </si>
  <si>
    <t>Eraldo</t>
  </si>
  <si>
    <t>valorosi</t>
  </si>
  <si>
    <t>Alberico</t>
  </si>
  <si>
    <t>Paternesi</t>
  </si>
  <si>
    <t>MF-40</t>
  </si>
  <si>
    <t>Cesetti</t>
  </si>
  <si>
    <t>Franchini</t>
  </si>
  <si>
    <t>Claudio</t>
  </si>
  <si>
    <t>Mes Colleferro</t>
  </si>
  <si>
    <t>Scialanga</t>
  </si>
  <si>
    <t>Moncalieri</t>
  </si>
  <si>
    <t>Alessandro</t>
  </si>
  <si>
    <t>Bestiaco</t>
  </si>
  <si>
    <t>Marino</t>
  </si>
  <si>
    <t>Iacobelli</t>
  </si>
  <si>
    <t>Letizia</t>
  </si>
  <si>
    <t>Abadelli</t>
  </si>
  <si>
    <t>Gabriele</t>
  </si>
  <si>
    <t>Bortoloni</t>
  </si>
  <si>
    <t>Natale</t>
  </si>
  <si>
    <t>Muzzi</t>
  </si>
  <si>
    <t>Alessandra</t>
  </si>
  <si>
    <t>MF-50</t>
  </si>
  <si>
    <t>Forniti</t>
  </si>
  <si>
    <t>Giuseppe</t>
  </si>
  <si>
    <t>Tundo</t>
  </si>
  <si>
    <t>Bancar Romani</t>
  </si>
  <si>
    <t>Cantiani</t>
  </si>
  <si>
    <t>Carlo</t>
  </si>
  <si>
    <t>Clementini</t>
  </si>
  <si>
    <t>Laura</t>
  </si>
  <si>
    <t>Spoletini</t>
  </si>
  <si>
    <t>Luciano</t>
  </si>
  <si>
    <t>Ceccarelli</t>
  </si>
  <si>
    <t>Massimo</t>
  </si>
  <si>
    <t>Monteleone</t>
  </si>
  <si>
    <t>Eduardo</t>
  </si>
  <si>
    <t>Esposito</t>
  </si>
  <si>
    <t>Sandro</t>
  </si>
  <si>
    <t>Cambria</t>
  </si>
  <si>
    <t>Salvatore</t>
  </si>
  <si>
    <t>Pintus</t>
  </si>
  <si>
    <t>MM-70</t>
  </si>
  <si>
    <t>ASD Forza Maggiore</t>
  </si>
  <si>
    <t>Sdruscia</t>
  </si>
  <si>
    <t>Sabatucci</t>
  </si>
  <si>
    <t>Di Tanna</t>
  </si>
  <si>
    <t>Nicola Amato</t>
  </si>
  <si>
    <t>Dragonetti</t>
  </si>
  <si>
    <t>MM-75</t>
  </si>
  <si>
    <t>Polsinelli</t>
  </si>
  <si>
    <t>Anna Felicita</t>
  </si>
  <si>
    <t>Raru</t>
  </si>
  <si>
    <t>Carmen</t>
  </si>
  <si>
    <t>Antonini</t>
  </si>
  <si>
    <t>Gian Luigi</t>
  </si>
  <si>
    <t>ASD Runners Rieti</t>
  </si>
  <si>
    <t>Delle Fratte</t>
  </si>
  <si>
    <t>Bellucci</t>
  </si>
  <si>
    <t>Lorenzo</t>
  </si>
  <si>
    <t>Pellino</t>
  </si>
  <si>
    <t>Antonino</t>
  </si>
  <si>
    <t>Petricola</t>
  </si>
  <si>
    <t>Sandrina</t>
  </si>
  <si>
    <t>MF-65</t>
  </si>
  <si>
    <t>Brogi</t>
  </si>
  <si>
    <t>Giancarlo</t>
  </si>
  <si>
    <t>Corsa dei Santi</t>
  </si>
  <si>
    <t>Veroli</t>
  </si>
  <si>
    <t>Atletica faleria</t>
  </si>
  <si>
    <t>Sconocchia</t>
  </si>
  <si>
    <t>Renzo</t>
  </si>
  <si>
    <t>Runners Rieti</t>
  </si>
  <si>
    <t>Guadagno</t>
  </si>
  <si>
    <t>Anastasia</t>
  </si>
  <si>
    <t>Mancini</t>
  </si>
  <si>
    <t>Maratonina di Stimigliano</t>
  </si>
  <si>
    <t>Stimigliano Scalo (RI) Italia - Domenica 30/03/2014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</si>
</sst>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3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b/>
      <sz val="10"/>
      <name val="Lucida Handwriting"/>
      <family val="4"/>
    </font>
    <font>
      <sz val="10"/>
      <color indexed="8"/>
      <name val="MS Sans Serif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22" borderId="0" applyNumberFormat="0" applyBorder="0" applyAlignment="0" applyProtection="0"/>
    <xf numFmtId="0" fontId="33" fillId="0" borderId="0">
      <alignment/>
      <protection/>
    </xf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/>
    </xf>
    <xf numFmtId="21" fontId="30" fillId="21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/>
    </xf>
    <xf numFmtId="21" fontId="30" fillId="21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0" fontId="7" fillId="0" borderId="12" xfId="48" applyFont="1" applyFill="1" applyBorder="1" applyAlignment="1">
      <alignment vertical="center"/>
      <protection/>
    </xf>
    <xf numFmtId="0" fontId="7" fillId="0" borderId="12" xfId="48" applyFont="1" applyFill="1" applyBorder="1" applyAlignment="1">
      <alignment horizontal="center" vertical="center"/>
      <protection/>
    </xf>
    <xf numFmtId="21" fontId="7" fillId="0" borderId="12" xfId="48" applyNumberFormat="1" applyFont="1" applyFill="1" applyBorder="1" applyAlignment="1">
      <alignment horizontal="center" vertical="center"/>
      <protection/>
    </xf>
    <xf numFmtId="0" fontId="7" fillId="0" borderId="13" xfId="48" applyFont="1" applyFill="1" applyBorder="1" applyAlignment="1">
      <alignment vertical="center"/>
      <protection/>
    </xf>
    <xf numFmtId="0" fontId="7" fillId="0" borderId="13" xfId="48" applyFont="1" applyFill="1" applyBorder="1" applyAlignment="1">
      <alignment horizontal="center" vertical="center"/>
      <protection/>
    </xf>
    <xf numFmtId="21" fontId="7" fillId="0" borderId="13" xfId="48" applyNumberFormat="1" applyFont="1" applyFill="1" applyBorder="1" applyAlignment="1">
      <alignment horizontal="center" vertical="center"/>
      <protection/>
    </xf>
    <xf numFmtId="0" fontId="7" fillId="0" borderId="14" xfId="48" applyFont="1" applyFill="1" applyBorder="1" applyAlignment="1">
      <alignment vertical="center"/>
      <protection/>
    </xf>
    <xf numFmtId="0" fontId="7" fillId="0" borderId="16" xfId="48" applyFont="1" applyFill="1" applyBorder="1" applyAlignment="1">
      <alignment horizontal="center" vertical="center"/>
      <protection/>
    </xf>
    <xf numFmtId="21" fontId="7" fillId="0" borderId="14" xfId="48" applyNumberFormat="1" applyFont="1" applyFill="1" applyBorder="1" applyAlignment="1">
      <alignment horizontal="center" vertical="center"/>
      <protection/>
    </xf>
    <xf numFmtId="0" fontId="30" fillId="21" borderId="13" xfId="48" applyFont="1" applyFill="1" applyBorder="1" applyAlignment="1">
      <alignment vertical="center"/>
      <protection/>
    </xf>
    <xf numFmtId="0" fontId="30" fillId="21" borderId="13" xfId="48" applyFont="1" applyFill="1" applyBorder="1" applyAlignment="1">
      <alignment horizontal="center" vertical="center"/>
      <protection/>
    </xf>
    <xf numFmtId="21" fontId="30" fillId="21" borderId="13" xfId="48" applyNumberFormat="1" applyFont="1" applyFill="1" applyBorder="1" applyAlignment="1">
      <alignment horizontal="center" vertical="center"/>
      <protection/>
    </xf>
    <xf numFmtId="0" fontId="7" fillId="0" borderId="12" xfId="0" applyNumberFormat="1" applyFont="1" applyFill="1" applyBorder="1" applyAlignment="1">
      <alignment horizontal="center" vertical="center"/>
    </xf>
    <xf numFmtId="0" fontId="30" fillId="21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Individu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34" customWidth="1"/>
    <col min="6" max="6" width="10.7109375" style="2" customWidth="1"/>
    <col min="7" max="9" width="10.7109375" style="1" customWidth="1"/>
  </cols>
  <sheetData>
    <row r="1" spans="1:9" ht="45" customHeight="1">
      <c r="A1" s="35" t="s">
        <v>201</v>
      </c>
      <c r="B1" s="35"/>
      <c r="C1" s="35"/>
      <c r="D1" s="35"/>
      <c r="E1" s="35"/>
      <c r="F1" s="35"/>
      <c r="G1" s="35"/>
      <c r="H1" s="35"/>
      <c r="I1" s="35"/>
    </row>
    <row r="2" spans="1:9" ht="24" customHeight="1">
      <c r="A2" s="36" t="s">
        <v>17</v>
      </c>
      <c r="B2" s="36"/>
      <c r="C2" s="36"/>
      <c r="D2" s="36"/>
      <c r="E2" s="36"/>
      <c r="F2" s="36"/>
      <c r="G2" s="36"/>
      <c r="H2" s="36"/>
      <c r="I2" s="36"/>
    </row>
    <row r="3" spans="1:9" ht="24" customHeight="1">
      <c r="A3" s="37" t="s">
        <v>202</v>
      </c>
      <c r="B3" s="37"/>
      <c r="C3" s="37"/>
      <c r="D3" s="37"/>
      <c r="E3" s="37"/>
      <c r="F3" s="37"/>
      <c r="G3" s="37"/>
      <c r="H3" s="3" t="s">
        <v>0</v>
      </c>
      <c r="I3" s="4">
        <v>10.6</v>
      </c>
    </row>
    <row r="4" spans="1:9" ht="37.5" customHeight="1">
      <c r="A4" s="5" t="s">
        <v>1</v>
      </c>
      <c r="B4" s="6" t="s">
        <v>2</v>
      </c>
      <c r="C4" s="19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9" t="s">
        <v>8</v>
      </c>
      <c r="I4" s="9" t="s">
        <v>9</v>
      </c>
    </row>
    <row r="5" spans="1:9" s="12" customFormat="1" ht="15" customHeight="1">
      <c r="A5" s="22">
        <v>1</v>
      </c>
      <c r="B5" s="40" t="s">
        <v>18</v>
      </c>
      <c r="C5" s="40" t="s">
        <v>19</v>
      </c>
      <c r="D5" s="41" t="s">
        <v>20</v>
      </c>
      <c r="E5" s="40" t="s">
        <v>21</v>
      </c>
      <c r="F5" s="42">
        <v>0.02521990740740741</v>
      </c>
      <c r="G5" s="22" t="str">
        <f aca="true" t="shared" si="0" ref="G5:G68">TEXT(INT((HOUR(F5)*3600+MINUTE(F5)*60+SECOND(F5))/$I$3/60),"0")&amp;"."&amp;TEXT(MOD((HOUR(F5)*3600+MINUTE(F5)*60+SECOND(F5))/$I$3,60),"00")&amp;"/km"</f>
        <v>3.26/km</v>
      </c>
      <c r="H5" s="23">
        <f aca="true" t="shared" si="1" ref="H5:H68">F5-$F$5</f>
        <v>0</v>
      </c>
      <c r="I5" s="23">
        <f>F5-INDEX($F$5:$F$165,MATCH(D5,$D$5:$D$165,0))</f>
        <v>0</v>
      </c>
    </row>
    <row r="6" spans="1:9" s="12" customFormat="1" ht="15" customHeight="1">
      <c r="A6" s="13">
        <v>2</v>
      </c>
      <c r="B6" s="43" t="s">
        <v>22</v>
      </c>
      <c r="C6" s="43" t="s">
        <v>13</v>
      </c>
      <c r="D6" s="44" t="s">
        <v>23</v>
      </c>
      <c r="E6" s="43" t="s">
        <v>24</v>
      </c>
      <c r="F6" s="45">
        <v>0.025358796296296296</v>
      </c>
      <c r="G6" s="13" t="str">
        <f t="shared" si="0"/>
        <v>3.27/km</v>
      </c>
      <c r="H6" s="15">
        <f t="shared" si="1"/>
        <v>0.00013888888888888631</v>
      </c>
      <c r="I6" s="25">
        <f>F6-INDEX($F$5:$F$165,MATCH(D6,$D$5:$D$165,0))</f>
        <v>0</v>
      </c>
    </row>
    <row r="7" spans="1:9" s="12" customFormat="1" ht="15" customHeight="1">
      <c r="A7" s="13">
        <v>3</v>
      </c>
      <c r="B7" s="43" t="s">
        <v>25</v>
      </c>
      <c r="C7" s="43" t="s">
        <v>26</v>
      </c>
      <c r="D7" s="44" t="s">
        <v>27</v>
      </c>
      <c r="E7" s="43" t="s">
        <v>28</v>
      </c>
      <c r="F7" s="45">
        <v>0.026099537037037036</v>
      </c>
      <c r="G7" s="13" t="str">
        <f t="shared" si="0"/>
        <v>3.33/km</v>
      </c>
      <c r="H7" s="15">
        <f t="shared" si="1"/>
        <v>0.000879629629629626</v>
      </c>
      <c r="I7" s="25">
        <f>F7-INDEX($F$5:$F$165,MATCH(D7,$D$5:$D$165,0))</f>
        <v>0</v>
      </c>
    </row>
    <row r="8" spans="1:9" s="12" customFormat="1" ht="15" customHeight="1">
      <c r="A8" s="13">
        <v>4</v>
      </c>
      <c r="B8" s="43" t="s">
        <v>29</v>
      </c>
      <c r="C8" s="43" t="s">
        <v>30</v>
      </c>
      <c r="D8" s="44" t="s">
        <v>27</v>
      </c>
      <c r="E8" s="43" t="s">
        <v>31</v>
      </c>
      <c r="F8" s="45">
        <v>0.026226851851851852</v>
      </c>
      <c r="G8" s="13" t="str">
        <f t="shared" si="0"/>
        <v>3.34/km</v>
      </c>
      <c r="H8" s="15">
        <f t="shared" si="1"/>
        <v>0.0010069444444444423</v>
      </c>
      <c r="I8" s="25">
        <f>F8-INDEX($F$5:$F$165,MATCH(D8,$D$5:$D$165,0))</f>
        <v>0.0001273148148148162</v>
      </c>
    </row>
    <row r="9" spans="1:9" s="12" customFormat="1" ht="15" customHeight="1">
      <c r="A9" s="13">
        <v>5</v>
      </c>
      <c r="B9" s="43" t="s">
        <v>32</v>
      </c>
      <c r="C9" s="43" t="s">
        <v>33</v>
      </c>
      <c r="D9" s="44" t="s">
        <v>27</v>
      </c>
      <c r="E9" s="43" t="s">
        <v>34</v>
      </c>
      <c r="F9" s="45">
        <v>0.026273148148148153</v>
      </c>
      <c r="G9" s="13" t="str">
        <f t="shared" si="0"/>
        <v>3.34/km</v>
      </c>
      <c r="H9" s="15">
        <f t="shared" si="1"/>
        <v>0.0010532407407407435</v>
      </c>
      <c r="I9" s="25">
        <f>F9-INDEX($F$5:$F$165,MATCH(D9,$D$5:$D$165,0))</f>
        <v>0.00017361111111111743</v>
      </c>
    </row>
    <row r="10" spans="1:9" s="12" customFormat="1" ht="15" customHeight="1">
      <c r="A10" s="13">
        <v>6</v>
      </c>
      <c r="B10" s="43" t="s">
        <v>35</v>
      </c>
      <c r="C10" s="43" t="s">
        <v>36</v>
      </c>
      <c r="D10" s="44" t="s">
        <v>23</v>
      </c>
      <c r="E10" s="43" t="s">
        <v>37</v>
      </c>
      <c r="F10" s="45">
        <v>0.026689814814814816</v>
      </c>
      <c r="G10" s="13" t="str">
        <f t="shared" si="0"/>
        <v>3.38/km</v>
      </c>
      <c r="H10" s="15">
        <f t="shared" si="1"/>
        <v>0.0014699074074074059</v>
      </c>
      <c r="I10" s="25">
        <f>F10-INDEX($F$5:$F$165,MATCH(D10,$D$5:$D$165,0))</f>
        <v>0.0013310185185185196</v>
      </c>
    </row>
    <row r="11" spans="1:9" s="12" customFormat="1" ht="15" customHeight="1">
      <c r="A11" s="24">
        <v>7</v>
      </c>
      <c r="B11" s="43" t="s">
        <v>38</v>
      </c>
      <c r="C11" s="43" t="s">
        <v>39</v>
      </c>
      <c r="D11" s="44" t="s">
        <v>20</v>
      </c>
      <c r="E11" s="43" t="s">
        <v>21</v>
      </c>
      <c r="F11" s="45">
        <v>0.02826388888888889</v>
      </c>
      <c r="G11" s="24" t="str">
        <f t="shared" si="0"/>
        <v>3.50/km</v>
      </c>
      <c r="H11" s="25">
        <f t="shared" si="1"/>
        <v>0.003043981481481481</v>
      </c>
      <c r="I11" s="25">
        <f>F11-INDEX($F$5:$F$165,MATCH(D11,$D$5:$D$165,0))</f>
        <v>0.003043981481481481</v>
      </c>
    </row>
    <row r="12" spans="1:9" s="12" customFormat="1" ht="15" customHeight="1">
      <c r="A12" s="13">
        <v>8</v>
      </c>
      <c r="B12" s="43" t="s">
        <v>40</v>
      </c>
      <c r="C12" s="43" t="s">
        <v>41</v>
      </c>
      <c r="D12" s="44" t="s">
        <v>42</v>
      </c>
      <c r="E12" s="43" t="s">
        <v>43</v>
      </c>
      <c r="F12" s="45">
        <v>0.02872685185185185</v>
      </c>
      <c r="G12" s="13" t="str">
        <f t="shared" si="0"/>
        <v>3.54/km</v>
      </c>
      <c r="H12" s="15">
        <f t="shared" si="1"/>
        <v>0.003506944444444441</v>
      </c>
      <c r="I12" s="25">
        <f>F12-INDEX($F$5:$F$165,MATCH(D12,$D$5:$D$165,0))</f>
        <v>0</v>
      </c>
    </row>
    <row r="13" spans="1:9" s="12" customFormat="1" ht="15" customHeight="1">
      <c r="A13" s="13">
        <v>9</v>
      </c>
      <c r="B13" s="43" t="s">
        <v>44</v>
      </c>
      <c r="C13" s="43" t="s">
        <v>45</v>
      </c>
      <c r="D13" s="44" t="s">
        <v>20</v>
      </c>
      <c r="E13" s="43" t="s">
        <v>46</v>
      </c>
      <c r="F13" s="45">
        <v>0.028773148148148145</v>
      </c>
      <c r="G13" s="13" t="str">
        <f t="shared" si="0"/>
        <v>3.55/km</v>
      </c>
      <c r="H13" s="15">
        <f t="shared" si="1"/>
        <v>0.0035532407407407353</v>
      </c>
      <c r="I13" s="25">
        <f>F13-INDEX($F$5:$F$165,MATCH(D13,$D$5:$D$165,0))</f>
        <v>0.0035532407407407353</v>
      </c>
    </row>
    <row r="14" spans="1:9" s="12" customFormat="1" ht="15" customHeight="1">
      <c r="A14" s="13">
        <v>10</v>
      </c>
      <c r="B14" s="43" t="s">
        <v>47</v>
      </c>
      <c r="C14" s="43" t="s">
        <v>48</v>
      </c>
      <c r="D14" s="44" t="s">
        <v>20</v>
      </c>
      <c r="E14" s="43" t="s">
        <v>49</v>
      </c>
      <c r="F14" s="45">
        <v>0.028877314814814817</v>
      </c>
      <c r="G14" s="13" t="str">
        <f t="shared" si="0"/>
        <v>3.55/km</v>
      </c>
      <c r="H14" s="15">
        <f t="shared" si="1"/>
        <v>0.003657407407407408</v>
      </c>
      <c r="I14" s="25">
        <f>F14-INDEX($F$5:$F$165,MATCH(D14,$D$5:$D$165,0))</f>
        <v>0.003657407407407408</v>
      </c>
    </row>
    <row r="15" spans="1:9" s="12" customFormat="1" ht="15" customHeight="1">
      <c r="A15" s="13">
        <v>11</v>
      </c>
      <c r="B15" s="43" t="s">
        <v>50</v>
      </c>
      <c r="C15" s="43" t="s">
        <v>51</v>
      </c>
      <c r="D15" s="44" t="s">
        <v>52</v>
      </c>
      <c r="E15" s="43" t="s">
        <v>53</v>
      </c>
      <c r="F15" s="45">
        <v>0.029305555555555557</v>
      </c>
      <c r="G15" s="13" t="str">
        <f t="shared" si="0"/>
        <v>3.59/km</v>
      </c>
      <c r="H15" s="15">
        <f t="shared" si="1"/>
        <v>0.004085648148148147</v>
      </c>
      <c r="I15" s="25">
        <f>F15-INDEX($F$5:$F$165,MATCH(D15,$D$5:$D$165,0))</f>
        <v>0</v>
      </c>
    </row>
    <row r="16" spans="1:9" s="12" customFormat="1" ht="15" customHeight="1">
      <c r="A16" s="13">
        <v>12</v>
      </c>
      <c r="B16" s="43" t="s">
        <v>54</v>
      </c>
      <c r="C16" s="43" t="s">
        <v>55</v>
      </c>
      <c r="D16" s="44" t="s">
        <v>23</v>
      </c>
      <c r="E16" s="43" t="s">
        <v>56</v>
      </c>
      <c r="F16" s="45">
        <v>0.029618055555555554</v>
      </c>
      <c r="G16" s="13" t="str">
        <f t="shared" si="0"/>
        <v>4.01/km</v>
      </c>
      <c r="H16" s="15">
        <f t="shared" si="1"/>
        <v>0.004398148148148144</v>
      </c>
      <c r="I16" s="25">
        <f>F16-INDEX($F$5:$F$165,MATCH(D16,$D$5:$D$165,0))</f>
        <v>0.004259259259259258</v>
      </c>
    </row>
    <row r="17" spans="1:9" s="12" customFormat="1" ht="15" customHeight="1">
      <c r="A17" s="13">
        <v>13</v>
      </c>
      <c r="B17" s="43" t="s">
        <v>22</v>
      </c>
      <c r="C17" s="43" t="s">
        <v>57</v>
      </c>
      <c r="D17" s="44" t="s">
        <v>23</v>
      </c>
      <c r="E17" s="43" t="s">
        <v>24</v>
      </c>
      <c r="F17" s="45">
        <v>0.03019675925925926</v>
      </c>
      <c r="G17" s="13" t="str">
        <f t="shared" si="0"/>
        <v>4.06/km</v>
      </c>
      <c r="H17" s="15">
        <f t="shared" si="1"/>
        <v>0.00497685185185185</v>
      </c>
      <c r="I17" s="25">
        <f>F17-INDEX($F$5:$F$165,MATCH(D17,$D$5:$D$165,0))</f>
        <v>0.004837962962962964</v>
      </c>
    </row>
    <row r="18" spans="1:9" s="12" customFormat="1" ht="15" customHeight="1">
      <c r="A18" s="20">
        <v>14</v>
      </c>
      <c r="B18" s="49" t="s">
        <v>58</v>
      </c>
      <c r="C18" s="49" t="s">
        <v>59</v>
      </c>
      <c r="D18" s="50" t="s">
        <v>60</v>
      </c>
      <c r="E18" s="49" t="s">
        <v>14</v>
      </c>
      <c r="F18" s="51">
        <v>0.03026620370370371</v>
      </c>
      <c r="G18" s="20" t="str">
        <f t="shared" si="0"/>
        <v>4.07/km</v>
      </c>
      <c r="H18" s="21">
        <f t="shared" si="1"/>
        <v>0.005046296296296299</v>
      </c>
      <c r="I18" s="21">
        <f>F18-INDEX($F$5:$F$165,MATCH(D18,$D$5:$D$165,0))</f>
        <v>0</v>
      </c>
    </row>
    <row r="19" spans="1:9" s="12" customFormat="1" ht="15" customHeight="1">
      <c r="A19" s="13">
        <v>15</v>
      </c>
      <c r="B19" s="43" t="s">
        <v>61</v>
      </c>
      <c r="C19" s="43" t="s">
        <v>41</v>
      </c>
      <c r="D19" s="44" t="s">
        <v>52</v>
      </c>
      <c r="E19" s="43" t="s">
        <v>62</v>
      </c>
      <c r="F19" s="45">
        <v>0.03061342592592593</v>
      </c>
      <c r="G19" s="13" t="str">
        <f t="shared" si="0"/>
        <v>4.10/km</v>
      </c>
      <c r="H19" s="15">
        <f t="shared" si="1"/>
        <v>0.00539351851851852</v>
      </c>
      <c r="I19" s="25">
        <f>F19-INDEX($F$5:$F$165,MATCH(D19,$D$5:$D$165,0))</f>
        <v>0.0013078703703703724</v>
      </c>
    </row>
    <row r="20" spans="1:9" s="12" customFormat="1" ht="15" customHeight="1">
      <c r="A20" s="13">
        <v>16</v>
      </c>
      <c r="B20" s="43" t="s">
        <v>63</v>
      </c>
      <c r="C20" s="43" t="s">
        <v>64</v>
      </c>
      <c r="D20" s="44" t="s">
        <v>23</v>
      </c>
      <c r="E20" s="43" t="s">
        <v>65</v>
      </c>
      <c r="F20" s="45">
        <v>0.030821759259259257</v>
      </c>
      <c r="G20" s="13" t="str">
        <f t="shared" si="0"/>
        <v>4.11/km</v>
      </c>
      <c r="H20" s="15">
        <f t="shared" si="1"/>
        <v>0.0056018518518518474</v>
      </c>
      <c r="I20" s="25">
        <f>F20-INDEX($F$5:$F$165,MATCH(D20,$D$5:$D$165,0))</f>
        <v>0.005462962962962961</v>
      </c>
    </row>
    <row r="21" spans="1:9" s="12" customFormat="1" ht="15" customHeight="1">
      <c r="A21" s="13">
        <v>17</v>
      </c>
      <c r="B21" s="43" t="s">
        <v>66</v>
      </c>
      <c r="C21" s="43" t="s">
        <v>67</v>
      </c>
      <c r="D21" s="44" t="s">
        <v>20</v>
      </c>
      <c r="E21" s="43" t="s">
        <v>68</v>
      </c>
      <c r="F21" s="45">
        <v>0.03085648148148148</v>
      </c>
      <c r="G21" s="13" t="str">
        <f t="shared" si="0"/>
        <v>4.12/km</v>
      </c>
      <c r="H21" s="15">
        <f t="shared" si="1"/>
        <v>0.005636574074074072</v>
      </c>
      <c r="I21" s="25">
        <f>F21-INDEX($F$5:$F$165,MATCH(D21,$D$5:$D$165,0))</f>
        <v>0.005636574074074072</v>
      </c>
    </row>
    <row r="22" spans="1:9" s="12" customFormat="1" ht="15" customHeight="1">
      <c r="A22" s="13">
        <v>18</v>
      </c>
      <c r="B22" s="43" t="s">
        <v>69</v>
      </c>
      <c r="C22" s="43" t="s">
        <v>51</v>
      </c>
      <c r="D22" s="44" t="s">
        <v>23</v>
      </c>
      <c r="E22" s="43" t="s">
        <v>65</v>
      </c>
      <c r="F22" s="45">
        <v>0.031157407407407408</v>
      </c>
      <c r="G22" s="13" t="str">
        <f t="shared" si="0"/>
        <v>4.14/km</v>
      </c>
      <c r="H22" s="15">
        <f t="shared" si="1"/>
        <v>0.005937499999999998</v>
      </c>
      <c r="I22" s="25">
        <f>F22-INDEX($F$5:$F$165,MATCH(D22,$D$5:$D$165,0))</f>
        <v>0.005798611111111112</v>
      </c>
    </row>
    <row r="23" spans="1:9" s="12" customFormat="1" ht="15" customHeight="1">
      <c r="A23" s="13">
        <v>19</v>
      </c>
      <c r="B23" s="43" t="s">
        <v>70</v>
      </c>
      <c r="C23" s="43" t="s">
        <v>71</v>
      </c>
      <c r="D23" s="44" t="s">
        <v>72</v>
      </c>
      <c r="E23" s="43" t="s">
        <v>46</v>
      </c>
      <c r="F23" s="45">
        <v>0.031226851851851853</v>
      </c>
      <c r="G23" s="13" t="str">
        <f t="shared" si="0"/>
        <v>4.15/km</v>
      </c>
      <c r="H23" s="15">
        <f t="shared" si="1"/>
        <v>0.006006944444444443</v>
      </c>
      <c r="I23" s="25">
        <f>F23-INDEX($F$5:$F$165,MATCH(D23,$D$5:$D$165,0))</f>
        <v>0</v>
      </c>
    </row>
    <row r="24" spans="1:9" s="12" customFormat="1" ht="15" customHeight="1">
      <c r="A24" s="13">
        <v>20</v>
      </c>
      <c r="B24" s="43" t="s">
        <v>73</v>
      </c>
      <c r="C24" s="43" t="s">
        <v>74</v>
      </c>
      <c r="D24" s="44" t="s">
        <v>20</v>
      </c>
      <c r="E24" s="43" t="s">
        <v>43</v>
      </c>
      <c r="F24" s="45">
        <v>0.031342592592592596</v>
      </c>
      <c r="G24" s="13" t="str">
        <f t="shared" si="0"/>
        <v>4.15/km</v>
      </c>
      <c r="H24" s="15">
        <f t="shared" si="1"/>
        <v>0.006122685185185186</v>
      </c>
      <c r="I24" s="25">
        <f>F24-INDEX($F$5:$F$165,MATCH(D24,$D$5:$D$165,0))</f>
        <v>0.006122685185185186</v>
      </c>
    </row>
    <row r="25" spans="1:9" s="12" customFormat="1" ht="15" customHeight="1">
      <c r="A25" s="13">
        <v>21</v>
      </c>
      <c r="B25" s="43" t="s">
        <v>75</v>
      </c>
      <c r="C25" s="43" t="s">
        <v>76</v>
      </c>
      <c r="D25" s="44" t="s">
        <v>20</v>
      </c>
      <c r="E25" s="43" t="s">
        <v>49</v>
      </c>
      <c r="F25" s="45">
        <v>0.03144675925925926</v>
      </c>
      <c r="G25" s="13" t="str">
        <f t="shared" si="0"/>
        <v>4.16/km</v>
      </c>
      <c r="H25" s="15">
        <f t="shared" si="1"/>
        <v>0.006226851851851848</v>
      </c>
      <c r="I25" s="25">
        <f>F25-INDEX($F$5:$F$165,MATCH(D25,$D$5:$D$165,0))</f>
        <v>0.006226851851851848</v>
      </c>
    </row>
    <row r="26" spans="1:9" s="12" customFormat="1" ht="15" customHeight="1">
      <c r="A26" s="13">
        <v>22</v>
      </c>
      <c r="B26" s="43" t="s">
        <v>77</v>
      </c>
      <c r="C26" s="43" t="s">
        <v>78</v>
      </c>
      <c r="D26" s="44" t="s">
        <v>79</v>
      </c>
      <c r="E26" s="43" t="s">
        <v>43</v>
      </c>
      <c r="F26" s="45">
        <v>0.0315625</v>
      </c>
      <c r="G26" s="13" t="str">
        <f t="shared" si="0"/>
        <v>4.17/km</v>
      </c>
      <c r="H26" s="15">
        <f t="shared" si="1"/>
        <v>0.006342592592592591</v>
      </c>
      <c r="I26" s="25">
        <f>F26-INDEX($F$5:$F$165,MATCH(D26,$D$5:$D$165,0))</f>
        <v>0</v>
      </c>
    </row>
    <row r="27" spans="1:9" s="12" customFormat="1" ht="15" customHeight="1">
      <c r="A27" s="13">
        <v>23</v>
      </c>
      <c r="B27" s="43" t="s">
        <v>80</v>
      </c>
      <c r="C27" s="43" t="s">
        <v>81</v>
      </c>
      <c r="D27" s="44" t="s">
        <v>52</v>
      </c>
      <c r="E27" s="43" t="s">
        <v>49</v>
      </c>
      <c r="F27" s="45">
        <v>0.03163194444444444</v>
      </c>
      <c r="G27" s="13" t="str">
        <f t="shared" si="0"/>
        <v>4.18/km</v>
      </c>
      <c r="H27" s="15">
        <f t="shared" si="1"/>
        <v>0.006412037037037032</v>
      </c>
      <c r="I27" s="25">
        <f>F27-INDEX($F$5:$F$165,MATCH(D27,$D$5:$D$165,0))</f>
        <v>0.002326388888888885</v>
      </c>
    </row>
    <row r="28" spans="1:9" s="16" customFormat="1" ht="15" customHeight="1">
      <c r="A28" s="13">
        <v>24</v>
      </c>
      <c r="B28" s="43" t="s">
        <v>82</v>
      </c>
      <c r="C28" s="43" t="s">
        <v>83</v>
      </c>
      <c r="D28" s="44" t="s">
        <v>79</v>
      </c>
      <c r="E28" s="43" t="s">
        <v>84</v>
      </c>
      <c r="F28" s="45">
        <v>0.03173611111111111</v>
      </c>
      <c r="G28" s="13" t="str">
        <f t="shared" si="0"/>
        <v>4.19/km</v>
      </c>
      <c r="H28" s="15">
        <f t="shared" si="1"/>
        <v>0.006516203703703701</v>
      </c>
      <c r="I28" s="25">
        <f>F28-INDEX($F$5:$F$165,MATCH(D28,$D$5:$D$165,0))</f>
        <v>0.0001736111111111105</v>
      </c>
    </row>
    <row r="29" spans="1:9" ht="15" customHeight="1">
      <c r="A29" s="13">
        <v>25</v>
      </c>
      <c r="B29" s="43" t="s">
        <v>32</v>
      </c>
      <c r="C29" s="43" t="s">
        <v>33</v>
      </c>
      <c r="D29" s="44" t="s">
        <v>27</v>
      </c>
      <c r="E29" s="43" t="s">
        <v>34</v>
      </c>
      <c r="F29" s="45">
        <v>0.031782407407407405</v>
      </c>
      <c r="G29" s="13" t="str">
        <f t="shared" si="0"/>
        <v>4.19/km</v>
      </c>
      <c r="H29" s="15">
        <f t="shared" si="1"/>
        <v>0.006562499999999995</v>
      </c>
      <c r="I29" s="25">
        <f>F29-INDEX($F$5:$F$165,MATCH(D29,$D$5:$D$165,0))</f>
        <v>0.005682870370370369</v>
      </c>
    </row>
    <row r="30" spans="1:9" ht="15" customHeight="1">
      <c r="A30" s="24">
        <v>26</v>
      </c>
      <c r="B30" s="43" t="s">
        <v>85</v>
      </c>
      <c r="C30" s="43" t="s">
        <v>12</v>
      </c>
      <c r="D30" s="44" t="s">
        <v>20</v>
      </c>
      <c r="E30" s="43" t="s">
        <v>86</v>
      </c>
      <c r="F30" s="45">
        <v>0.03181712962962963</v>
      </c>
      <c r="G30" s="24" t="str">
        <f t="shared" si="0"/>
        <v>4.19/km</v>
      </c>
      <c r="H30" s="25">
        <f t="shared" si="1"/>
        <v>0.006597222222222223</v>
      </c>
      <c r="I30" s="25">
        <f>F30-INDEX($F$5:$F$165,MATCH(D30,$D$5:$D$165,0))</f>
        <v>0.006597222222222223</v>
      </c>
    </row>
    <row r="31" spans="1:9" ht="15" customHeight="1">
      <c r="A31" s="13">
        <v>27</v>
      </c>
      <c r="B31" s="43" t="s">
        <v>87</v>
      </c>
      <c r="C31" s="43" t="s">
        <v>64</v>
      </c>
      <c r="D31" s="44" t="s">
        <v>23</v>
      </c>
      <c r="E31" s="43" t="s">
        <v>21</v>
      </c>
      <c r="F31" s="45">
        <v>0.03186342592592593</v>
      </c>
      <c r="G31" s="13" t="str">
        <f t="shared" si="0"/>
        <v>4.20/km</v>
      </c>
      <c r="H31" s="15">
        <f t="shared" si="1"/>
        <v>0.006643518518518517</v>
      </c>
      <c r="I31" s="25">
        <f>F31-INDEX($F$5:$F$165,MATCH(D31,$D$5:$D$165,0))</f>
        <v>0.006504629629629631</v>
      </c>
    </row>
    <row r="32" spans="1:9" ht="15" customHeight="1">
      <c r="A32" s="13">
        <v>28</v>
      </c>
      <c r="B32" s="43" t="s">
        <v>88</v>
      </c>
      <c r="C32" s="43" t="s">
        <v>89</v>
      </c>
      <c r="D32" s="44" t="s">
        <v>23</v>
      </c>
      <c r="E32" s="43" t="s">
        <v>90</v>
      </c>
      <c r="F32" s="45">
        <v>0.03189814814814815</v>
      </c>
      <c r="G32" s="13" t="str">
        <f t="shared" si="0"/>
        <v>4.20/km</v>
      </c>
      <c r="H32" s="15">
        <f t="shared" si="1"/>
        <v>0.006678240740740738</v>
      </c>
      <c r="I32" s="25">
        <f>F32-INDEX($F$5:$F$165,MATCH(D32,$D$5:$D$165,0))</f>
        <v>0.006539351851851852</v>
      </c>
    </row>
    <row r="33" spans="1:9" ht="15" customHeight="1">
      <c r="A33" s="13">
        <v>29</v>
      </c>
      <c r="B33" s="43" t="s">
        <v>91</v>
      </c>
      <c r="C33" s="43" t="s">
        <v>92</v>
      </c>
      <c r="D33" s="44" t="s">
        <v>27</v>
      </c>
      <c r="E33" s="43" t="s">
        <v>93</v>
      </c>
      <c r="F33" s="45">
        <v>0.031956018518518516</v>
      </c>
      <c r="G33" s="13" t="str">
        <f t="shared" si="0"/>
        <v>4.20/km</v>
      </c>
      <c r="H33" s="15">
        <f t="shared" si="1"/>
        <v>0.006736111111111106</v>
      </c>
      <c r="I33" s="25">
        <f>F33-INDEX($F$5:$F$165,MATCH(D33,$D$5:$D$165,0))</f>
        <v>0.00585648148148148</v>
      </c>
    </row>
    <row r="34" spans="1:9" ht="15" customHeight="1">
      <c r="A34" s="13">
        <v>30</v>
      </c>
      <c r="B34" s="43" t="s">
        <v>94</v>
      </c>
      <c r="C34" s="43" t="s">
        <v>95</v>
      </c>
      <c r="D34" s="44" t="s">
        <v>52</v>
      </c>
      <c r="E34" s="43" t="s">
        <v>96</v>
      </c>
      <c r="F34" s="45">
        <v>0.03201388888888889</v>
      </c>
      <c r="G34" s="13" t="str">
        <f t="shared" si="0"/>
        <v>4.21/km</v>
      </c>
      <c r="H34" s="15">
        <f t="shared" si="1"/>
        <v>0.006793981481481481</v>
      </c>
      <c r="I34" s="25">
        <f>F34-INDEX($F$5:$F$165,MATCH(D34,$D$5:$D$165,0))</f>
        <v>0.0027083333333333334</v>
      </c>
    </row>
    <row r="35" spans="1:9" ht="15" customHeight="1">
      <c r="A35" s="13">
        <v>31</v>
      </c>
      <c r="B35" s="43" t="s">
        <v>97</v>
      </c>
      <c r="C35" s="43" t="s">
        <v>89</v>
      </c>
      <c r="D35" s="44" t="s">
        <v>79</v>
      </c>
      <c r="E35" s="43" t="s">
        <v>43</v>
      </c>
      <c r="F35" s="45">
        <v>0.03208333333333333</v>
      </c>
      <c r="G35" s="13" t="str">
        <f t="shared" si="0"/>
        <v>4.22/km</v>
      </c>
      <c r="H35" s="15">
        <f t="shared" si="1"/>
        <v>0.006863425925925922</v>
      </c>
      <c r="I35" s="25">
        <f>F35-INDEX($F$5:$F$165,MATCH(D35,$D$5:$D$165,0))</f>
        <v>0.0005208333333333315</v>
      </c>
    </row>
    <row r="36" spans="1:9" ht="15" customHeight="1">
      <c r="A36" s="13">
        <v>32</v>
      </c>
      <c r="B36" s="43" t="s">
        <v>98</v>
      </c>
      <c r="C36" s="43" t="s">
        <v>48</v>
      </c>
      <c r="D36" s="44" t="s">
        <v>99</v>
      </c>
      <c r="E36" s="43" t="s">
        <v>49</v>
      </c>
      <c r="F36" s="45">
        <v>0.03214120370370371</v>
      </c>
      <c r="G36" s="13" t="str">
        <f t="shared" si="0"/>
        <v>4.22/km</v>
      </c>
      <c r="H36" s="15">
        <f t="shared" si="1"/>
        <v>0.006921296296296297</v>
      </c>
      <c r="I36" s="25">
        <f>F36-INDEX($F$5:$F$165,MATCH(D36,$D$5:$D$165,0))</f>
        <v>0</v>
      </c>
    </row>
    <row r="37" spans="1:9" ht="15" customHeight="1">
      <c r="A37" s="13">
        <v>33</v>
      </c>
      <c r="B37" s="43" t="s">
        <v>100</v>
      </c>
      <c r="C37" s="43" t="s">
        <v>101</v>
      </c>
      <c r="D37" s="44" t="s">
        <v>72</v>
      </c>
      <c r="E37" s="43" t="s">
        <v>53</v>
      </c>
      <c r="F37" s="45">
        <v>0.03252314814814815</v>
      </c>
      <c r="G37" s="13" t="str">
        <f t="shared" si="0"/>
        <v>4.25/km</v>
      </c>
      <c r="H37" s="15">
        <f t="shared" si="1"/>
        <v>0.007303240740740739</v>
      </c>
      <c r="I37" s="25">
        <f>F37-INDEX($F$5:$F$165,MATCH(D37,$D$5:$D$165,0))</f>
        <v>0.0012962962962962954</v>
      </c>
    </row>
    <row r="38" spans="1:9" ht="15" customHeight="1">
      <c r="A38" s="13">
        <v>34</v>
      </c>
      <c r="B38" s="43" t="s">
        <v>102</v>
      </c>
      <c r="C38" s="43" t="s">
        <v>74</v>
      </c>
      <c r="D38" s="44" t="s">
        <v>20</v>
      </c>
      <c r="E38" s="43" t="s">
        <v>21</v>
      </c>
      <c r="F38" s="45">
        <v>0.03289351851851852</v>
      </c>
      <c r="G38" s="13" t="str">
        <f t="shared" si="0"/>
        <v>4.28/km</v>
      </c>
      <c r="H38" s="15">
        <f t="shared" si="1"/>
        <v>0.007673611111111114</v>
      </c>
      <c r="I38" s="25">
        <f>F38-INDEX($F$5:$F$165,MATCH(D38,$D$5:$D$165,0))</f>
        <v>0.007673611111111114</v>
      </c>
    </row>
    <row r="39" spans="1:9" ht="15" customHeight="1">
      <c r="A39" s="13">
        <v>35</v>
      </c>
      <c r="B39" s="43" t="s">
        <v>103</v>
      </c>
      <c r="C39" s="43" t="s">
        <v>104</v>
      </c>
      <c r="D39" s="44" t="s">
        <v>105</v>
      </c>
      <c r="E39" s="43" t="s">
        <v>106</v>
      </c>
      <c r="F39" s="45">
        <v>0.032962962962962965</v>
      </c>
      <c r="G39" s="13" t="str">
        <f t="shared" si="0"/>
        <v>4.29/km</v>
      </c>
      <c r="H39" s="15">
        <f t="shared" si="1"/>
        <v>0.007743055555555555</v>
      </c>
      <c r="I39" s="25">
        <f>F39-INDEX($F$5:$F$165,MATCH(D39,$D$5:$D$165,0))</f>
        <v>0</v>
      </c>
    </row>
    <row r="40" spans="1:9" ht="15" customHeight="1">
      <c r="A40" s="24">
        <v>36</v>
      </c>
      <c r="B40" s="43" t="s">
        <v>107</v>
      </c>
      <c r="C40" s="43" t="s">
        <v>108</v>
      </c>
      <c r="D40" s="44" t="s">
        <v>52</v>
      </c>
      <c r="E40" s="43" t="s">
        <v>21</v>
      </c>
      <c r="F40" s="45">
        <v>0.033229166666666664</v>
      </c>
      <c r="G40" s="24" t="str">
        <f t="shared" si="0"/>
        <v>4.31/km</v>
      </c>
      <c r="H40" s="25">
        <f t="shared" si="1"/>
        <v>0.008009259259259254</v>
      </c>
      <c r="I40" s="25">
        <f>F40-INDEX($F$5:$F$165,MATCH(D40,$D$5:$D$165,0))</f>
        <v>0.003923611111111107</v>
      </c>
    </row>
    <row r="41" spans="1:9" ht="15" customHeight="1">
      <c r="A41" s="13">
        <v>37</v>
      </c>
      <c r="B41" s="43" t="s">
        <v>109</v>
      </c>
      <c r="C41" s="43" t="s">
        <v>48</v>
      </c>
      <c r="D41" s="44" t="s">
        <v>52</v>
      </c>
      <c r="E41" s="43" t="s">
        <v>56</v>
      </c>
      <c r="F41" s="45">
        <v>0.03364583333333333</v>
      </c>
      <c r="G41" s="13" t="str">
        <f t="shared" si="0"/>
        <v>4.34/km</v>
      </c>
      <c r="H41" s="15">
        <f t="shared" si="1"/>
        <v>0.008425925925925924</v>
      </c>
      <c r="I41" s="25">
        <f>F41-INDEX($F$5:$F$165,MATCH(D41,$D$5:$D$165,0))</f>
        <v>0.004340277777777776</v>
      </c>
    </row>
    <row r="42" spans="1:9" ht="15" customHeight="1">
      <c r="A42" s="13">
        <v>38</v>
      </c>
      <c r="B42" s="43" t="s">
        <v>110</v>
      </c>
      <c r="C42" s="43" t="s">
        <v>111</v>
      </c>
      <c r="D42" s="44" t="s">
        <v>42</v>
      </c>
      <c r="E42" s="43" t="s">
        <v>56</v>
      </c>
      <c r="F42" s="45">
        <v>0.03369212962962963</v>
      </c>
      <c r="G42" s="13" t="str">
        <f t="shared" si="0"/>
        <v>4.35/km</v>
      </c>
      <c r="H42" s="15">
        <f t="shared" si="1"/>
        <v>0.008472222222222218</v>
      </c>
      <c r="I42" s="25">
        <f>F42-INDEX($F$5:$F$165,MATCH(D42,$D$5:$D$165,0))</f>
        <v>0.004965277777777777</v>
      </c>
    </row>
    <row r="43" spans="1:9" ht="15" customHeight="1">
      <c r="A43" s="28">
        <v>39</v>
      </c>
      <c r="B43" s="49" t="s">
        <v>15</v>
      </c>
      <c r="C43" s="49" t="s">
        <v>16</v>
      </c>
      <c r="D43" s="50" t="s">
        <v>112</v>
      </c>
      <c r="E43" s="49" t="s">
        <v>14</v>
      </c>
      <c r="F43" s="51">
        <v>0.033854166666666664</v>
      </c>
      <c r="G43" s="28" t="str">
        <f t="shared" si="0"/>
        <v>4.36/km</v>
      </c>
      <c r="H43" s="29">
        <f t="shared" si="1"/>
        <v>0.008634259259259255</v>
      </c>
      <c r="I43" s="21">
        <f>F43-INDEX($F$5:$F$165,MATCH(D43,$D$5:$D$165,0))</f>
        <v>0</v>
      </c>
    </row>
    <row r="44" spans="1:9" ht="15" customHeight="1">
      <c r="A44" s="13">
        <v>40</v>
      </c>
      <c r="B44" s="43" t="s">
        <v>113</v>
      </c>
      <c r="C44" s="43" t="s">
        <v>114</v>
      </c>
      <c r="D44" s="44" t="s">
        <v>72</v>
      </c>
      <c r="E44" s="43" t="s">
        <v>115</v>
      </c>
      <c r="F44" s="45">
        <v>0.034305555555555554</v>
      </c>
      <c r="G44" s="13" t="str">
        <f t="shared" si="0"/>
        <v>4.40/km</v>
      </c>
      <c r="H44" s="15">
        <f t="shared" si="1"/>
        <v>0.009085648148148145</v>
      </c>
      <c r="I44" s="25">
        <f>F44-INDEX($F$5:$F$165,MATCH(D44,$D$5:$D$165,0))</f>
        <v>0.0030787037037037016</v>
      </c>
    </row>
    <row r="45" spans="1:9" ht="15" customHeight="1">
      <c r="A45" s="24">
        <v>41</v>
      </c>
      <c r="B45" s="43" t="s">
        <v>116</v>
      </c>
      <c r="C45" s="43" t="s">
        <v>117</v>
      </c>
      <c r="D45" s="44" t="s">
        <v>27</v>
      </c>
      <c r="E45" s="43" t="s">
        <v>53</v>
      </c>
      <c r="F45" s="45">
        <v>0.0346412037037037</v>
      </c>
      <c r="G45" s="24" t="str">
        <f t="shared" si="0"/>
        <v>4.42/km</v>
      </c>
      <c r="H45" s="25">
        <f t="shared" si="1"/>
        <v>0.009421296296296292</v>
      </c>
      <c r="I45" s="25">
        <f>F45-INDEX($F$5:$F$165,MATCH(D45,$D$5:$D$165,0))</f>
        <v>0.008541666666666666</v>
      </c>
    </row>
    <row r="46" spans="1:9" ht="15" customHeight="1">
      <c r="A46" s="13">
        <v>42</v>
      </c>
      <c r="B46" s="43" t="s">
        <v>118</v>
      </c>
      <c r="C46" s="43" t="s">
        <v>119</v>
      </c>
      <c r="D46" s="44" t="s">
        <v>79</v>
      </c>
      <c r="E46" s="43" t="s">
        <v>21</v>
      </c>
      <c r="F46" s="45">
        <v>0.03491898148148148</v>
      </c>
      <c r="G46" s="13" t="str">
        <f t="shared" si="0"/>
        <v>4.45/km</v>
      </c>
      <c r="H46" s="15">
        <f t="shared" si="1"/>
        <v>0.009699074074074072</v>
      </c>
      <c r="I46" s="25">
        <f>F46-INDEX($F$5:$F$165,MATCH(D46,$D$5:$D$165,0))</f>
        <v>0.003356481481481481</v>
      </c>
    </row>
    <row r="47" spans="1:9" ht="15" customHeight="1">
      <c r="A47" s="13">
        <v>43</v>
      </c>
      <c r="B47" s="43" t="s">
        <v>120</v>
      </c>
      <c r="C47" s="43" t="s">
        <v>121</v>
      </c>
      <c r="D47" s="44" t="s">
        <v>52</v>
      </c>
      <c r="E47" s="43" t="s">
        <v>106</v>
      </c>
      <c r="F47" s="45">
        <v>0.035023148148148144</v>
      </c>
      <c r="G47" s="13" t="str">
        <f t="shared" si="0"/>
        <v>4.45/km</v>
      </c>
      <c r="H47" s="15">
        <f t="shared" si="1"/>
        <v>0.009803240740740734</v>
      </c>
      <c r="I47" s="25">
        <f>F47-INDEX($F$5:$F$165,MATCH(D47,$D$5:$D$165,0))</f>
        <v>0.005717592592592587</v>
      </c>
    </row>
    <row r="48" spans="1:9" ht="15" customHeight="1">
      <c r="A48" s="13">
        <v>44</v>
      </c>
      <c r="B48" s="43" t="s">
        <v>122</v>
      </c>
      <c r="C48" s="43" t="s">
        <v>41</v>
      </c>
      <c r="D48" s="44" t="s">
        <v>52</v>
      </c>
      <c r="E48" s="43" t="s">
        <v>123</v>
      </c>
      <c r="F48" s="45">
        <v>0.035196759259259254</v>
      </c>
      <c r="G48" s="13" t="str">
        <f t="shared" si="0"/>
        <v>4.47/km</v>
      </c>
      <c r="H48" s="15">
        <f t="shared" si="1"/>
        <v>0.009976851851851844</v>
      </c>
      <c r="I48" s="25">
        <f>F48-INDEX($F$5:$F$165,MATCH(D48,$D$5:$D$165,0))</f>
        <v>0.005891203703703697</v>
      </c>
    </row>
    <row r="49" spans="1:9" ht="15" customHeight="1">
      <c r="A49" s="13">
        <v>45</v>
      </c>
      <c r="B49" s="43" t="s">
        <v>124</v>
      </c>
      <c r="C49" s="43" t="s">
        <v>125</v>
      </c>
      <c r="D49" s="44" t="s">
        <v>79</v>
      </c>
      <c r="E49" s="43" t="s">
        <v>86</v>
      </c>
      <c r="F49" s="45">
        <v>0.035370370370370365</v>
      </c>
      <c r="G49" s="13" t="str">
        <f t="shared" si="0"/>
        <v>4.48/km</v>
      </c>
      <c r="H49" s="15">
        <f t="shared" si="1"/>
        <v>0.010150462962962955</v>
      </c>
      <c r="I49" s="25">
        <f>F49-INDEX($F$5:$F$165,MATCH(D49,$D$5:$D$165,0))</f>
        <v>0.0038078703703703642</v>
      </c>
    </row>
    <row r="50" spans="1:9" ht="15" customHeight="1">
      <c r="A50" s="13">
        <v>46</v>
      </c>
      <c r="B50" s="43" t="s">
        <v>126</v>
      </c>
      <c r="C50" s="43" t="s">
        <v>127</v>
      </c>
      <c r="D50" s="44" t="s">
        <v>20</v>
      </c>
      <c r="E50" s="43" t="s">
        <v>56</v>
      </c>
      <c r="F50" s="45">
        <v>0.03607638888888889</v>
      </c>
      <c r="G50" s="13" t="str">
        <f t="shared" si="0"/>
        <v>4.54/km</v>
      </c>
      <c r="H50" s="15">
        <f t="shared" si="1"/>
        <v>0.010856481481481477</v>
      </c>
      <c r="I50" s="25">
        <f>F50-INDEX($F$5:$F$165,MATCH(D50,$D$5:$D$165,0))</f>
        <v>0.010856481481481477</v>
      </c>
    </row>
    <row r="51" spans="1:9" ht="15" customHeight="1">
      <c r="A51" s="13">
        <v>47</v>
      </c>
      <c r="B51" s="43" t="s">
        <v>128</v>
      </c>
      <c r="C51" s="43" t="s">
        <v>59</v>
      </c>
      <c r="D51" s="44" t="s">
        <v>129</v>
      </c>
      <c r="E51" s="43" t="s">
        <v>86</v>
      </c>
      <c r="F51" s="45">
        <v>0.03615740740740741</v>
      </c>
      <c r="G51" s="13" t="str">
        <f t="shared" si="0"/>
        <v>4.55/km</v>
      </c>
      <c r="H51" s="15">
        <f t="shared" si="1"/>
        <v>0.0109375</v>
      </c>
      <c r="I51" s="25">
        <f>F51-INDEX($F$5:$F$165,MATCH(D51,$D$5:$D$165,0))</f>
        <v>0</v>
      </c>
    </row>
    <row r="52" spans="1:9" ht="15" customHeight="1">
      <c r="A52" s="13">
        <v>48</v>
      </c>
      <c r="B52" s="43" t="s">
        <v>130</v>
      </c>
      <c r="C52" s="43" t="s">
        <v>13</v>
      </c>
      <c r="D52" s="44" t="s">
        <v>20</v>
      </c>
      <c r="E52" s="43" t="s">
        <v>86</v>
      </c>
      <c r="F52" s="45">
        <v>0.0362037037037037</v>
      </c>
      <c r="G52" s="13" t="str">
        <f t="shared" si="0"/>
        <v>4.55/km</v>
      </c>
      <c r="H52" s="15">
        <f t="shared" si="1"/>
        <v>0.010983796296296294</v>
      </c>
      <c r="I52" s="25">
        <f>F52-INDEX($F$5:$F$165,MATCH(D52,$D$5:$D$165,0))</f>
        <v>0.010983796296296294</v>
      </c>
    </row>
    <row r="53" spans="1:9" ht="15" customHeight="1">
      <c r="A53" s="13">
        <v>49</v>
      </c>
      <c r="B53" s="43" t="s">
        <v>131</v>
      </c>
      <c r="C53" s="43" t="s">
        <v>132</v>
      </c>
      <c r="D53" s="44" t="s">
        <v>79</v>
      </c>
      <c r="E53" s="43" t="s">
        <v>133</v>
      </c>
      <c r="F53" s="45">
        <v>0.03638888888888889</v>
      </c>
      <c r="G53" s="13" t="str">
        <f t="shared" si="0"/>
        <v>4.57/km</v>
      </c>
      <c r="H53" s="15">
        <f t="shared" si="1"/>
        <v>0.011168981481481478</v>
      </c>
      <c r="I53" s="25">
        <f>F53-INDEX($F$5:$F$165,MATCH(D53,$D$5:$D$165,0))</f>
        <v>0.004826388888888887</v>
      </c>
    </row>
    <row r="54" spans="1:9" ht="15" customHeight="1">
      <c r="A54" s="13">
        <v>50</v>
      </c>
      <c r="B54" s="43" t="s">
        <v>134</v>
      </c>
      <c r="C54" s="43" t="s">
        <v>67</v>
      </c>
      <c r="D54" s="44" t="s">
        <v>52</v>
      </c>
      <c r="E54" s="43" t="s">
        <v>56</v>
      </c>
      <c r="F54" s="45">
        <v>0.036585648148148145</v>
      </c>
      <c r="G54" s="13" t="str">
        <f t="shared" si="0"/>
        <v>4.58/km</v>
      </c>
      <c r="H54" s="15">
        <f t="shared" si="1"/>
        <v>0.011365740740740735</v>
      </c>
      <c r="I54" s="25">
        <f>F54-INDEX($F$5:$F$165,MATCH(D54,$D$5:$D$165,0))</f>
        <v>0.007280092592592588</v>
      </c>
    </row>
    <row r="55" spans="1:9" ht="15" customHeight="1">
      <c r="A55" s="13">
        <v>51</v>
      </c>
      <c r="B55" s="43" t="s">
        <v>135</v>
      </c>
      <c r="C55" s="43" t="s">
        <v>136</v>
      </c>
      <c r="D55" s="44" t="s">
        <v>79</v>
      </c>
      <c r="E55" s="43" t="s">
        <v>21</v>
      </c>
      <c r="F55" s="45">
        <v>0.03697916666666667</v>
      </c>
      <c r="G55" s="13" t="str">
        <f t="shared" si="0"/>
        <v>5.01/km</v>
      </c>
      <c r="H55" s="15">
        <f t="shared" si="1"/>
        <v>0.011759259259259257</v>
      </c>
      <c r="I55" s="25">
        <f>F55-INDEX($F$5:$F$165,MATCH(D55,$D$5:$D$165,0))</f>
        <v>0.005416666666666667</v>
      </c>
    </row>
    <row r="56" spans="1:9" ht="15" customHeight="1">
      <c r="A56" s="13">
        <v>52</v>
      </c>
      <c r="B56" s="43" t="s">
        <v>137</v>
      </c>
      <c r="C56" s="43" t="s">
        <v>138</v>
      </c>
      <c r="D56" s="44" t="s">
        <v>99</v>
      </c>
      <c r="E56" s="43" t="s">
        <v>90</v>
      </c>
      <c r="F56" s="45">
        <v>0.03719907407407407</v>
      </c>
      <c r="G56" s="13" t="str">
        <f t="shared" si="0"/>
        <v>5.03/km</v>
      </c>
      <c r="H56" s="15">
        <f t="shared" si="1"/>
        <v>0.011979166666666662</v>
      </c>
      <c r="I56" s="25">
        <f>F56-INDEX($F$5:$F$165,MATCH(D56,$D$5:$D$165,0))</f>
        <v>0.005057870370370365</v>
      </c>
    </row>
    <row r="57" spans="1:9" ht="15" customHeight="1">
      <c r="A57" s="13">
        <v>53</v>
      </c>
      <c r="B57" s="43" t="s">
        <v>139</v>
      </c>
      <c r="C57" s="43" t="s">
        <v>140</v>
      </c>
      <c r="D57" s="44" t="s">
        <v>72</v>
      </c>
      <c r="E57" s="43" t="s">
        <v>34</v>
      </c>
      <c r="F57" s="45">
        <v>0.03741898148148148</v>
      </c>
      <c r="G57" s="13" t="str">
        <f t="shared" si="0"/>
        <v>5.05/km</v>
      </c>
      <c r="H57" s="15">
        <f t="shared" si="1"/>
        <v>0.012199074074074067</v>
      </c>
      <c r="I57" s="25">
        <f>F57-INDEX($F$5:$F$165,MATCH(D57,$D$5:$D$165,0))</f>
        <v>0.006192129629629624</v>
      </c>
    </row>
    <row r="58" spans="1:9" ht="15" customHeight="1">
      <c r="A58" s="13">
        <v>54</v>
      </c>
      <c r="B58" s="43" t="s">
        <v>141</v>
      </c>
      <c r="C58" s="43" t="s">
        <v>142</v>
      </c>
      <c r="D58" s="44" t="s">
        <v>42</v>
      </c>
      <c r="E58" s="43" t="s">
        <v>56</v>
      </c>
      <c r="F58" s="45">
        <v>0.03778935185185185</v>
      </c>
      <c r="G58" s="13" t="str">
        <f t="shared" si="0"/>
        <v>5.08/km</v>
      </c>
      <c r="H58" s="15">
        <f t="shared" si="1"/>
        <v>0.012569444444444442</v>
      </c>
      <c r="I58" s="25">
        <f>F58-INDEX($F$5:$F$165,MATCH(D58,$D$5:$D$165,0))</f>
        <v>0.009062500000000001</v>
      </c>
    </row>
    <row r="59" spans="1:9" ht="15" customHeight="1">
      <c r="A59" s="20">
        <v>55</v>
      </c>
      <c r="B59" s="49" t="s">
        <v>143</v>
      </c>
      <c r="C59" s="49" t="s">
        <v>144</v>
      </c>
      <c r="D59" s="50" t="s">
        <v>79</v>
      </c>
      <c r="E59" s="49" t="s">
        <v>14</v>
      </c>
      <c r="F59" s="51">
        <v>0.03789351851851852</v>
      </c>
      <c r="G59" s="20" t="str">
        <f t="shared" si="0"/>
        <v>5.09/km</v>
      </c>
      <c r="H59" s="21">
        <f t="shared" si="1"/>
        <v>0.012673611111111111</v>
      </c>
      <c r="I59" s="21">
        <f>F59-INDEX($F$5:$F$165,MATCH(D59,$D$5:$D$165,0))</f>
        <v>0.0063310185185185205</v>
      </c>
    </row>
    <row r="60" spans="1:9" ht="15" customHeight="1">
      <c r="A60" s="28">
        <v>56</v>
      </c>
      <c r="B60" s="49" t="s">
        <v>145</v>
      </c>
      <c r="C60" s="49" t="s">
        <v>146</v>
      </c>
      <c r="D60" s="50" t="s">
        <v>147</v>
      </c>
      <c r="E60" s="49" t="s">
        <v>14</v>
      </c>
      <c r="F60" s="51">
        <v>0.03795138888888889</v>
      </c>
      <c r="G60" s="28" t="str">
        <f t="shared" si="0"/>
        <v>5.09/km</v>
      </c>
      <c r="H60" s="29">
        <f t="shared" si="1"/>
        <v>0.012731481481481479</v>
      </c>
      <c r="I60" s="21">
        <f>F60-INDEX($F$5:$F$165,MATCH(D60,$D$5:$D$165,0))</f>
        <v>0</v>
      </c>
    </row>
    <row r="61" spans="1:9" ht="15" customHeight="1">
      <c r="A61" s="13">
        <v>57</v>
      </c>
      <c r="B61" s="43" t="s">
        <v>148</v>
      </c>
      <c r="C61" s="43" t="s">
        <v>149</v>
      </c>
      <c r="D61" s="44" t="s">
        <v>52</v>
      </c>
      <c r="E61" s="43" t="s">
        <v>21</v>
      </c>
      <c r="F61" s="45">
        <v>0.03819444444444444</v>
      </c>
      <c r="G61" s="13" t="str">
        <f t="shared" si="0"/>
        <v>5.11/km</v>
      </c>
      <c r="H61" s="15">
        <f t="shared" si="1"/>
        <v>0.012974537037037031</v>
      </c>
      <c r="I61" s="25">
        <f>F61-INDEX($F$5:$F$165,MATCH(D61,$D$5:$D$165,0))</f>
        <v>0.008888888888888884</v>
      </c>
    </row>
    <row r="62" spans="1:9" ht="15" customHeight="1">
      <c r="A62" s="24">
        <v>58</v>
      </c>
      <c r="B62" s="43" t="s">
        <v>150</v>
      </c>
      <c r="C62" s="43" t="s">
        <v>104</v>
      </c>
      <c r="D62" s="44" t="s">
        <v>79</v>
      </c>
      <c r="E62" s="43" t="s">
        <v>151</v>
      </c>
      <c r="F62" s="45">
        <v>0.03837962962962963</v>
      </c>
      <c r="G62" s="24" t="str">
        <f t="shared" si="0"/>
        <v>5.13/km</v>
      </c>
      <c r="H62" s="25">
        <f t="shared" si="1"/>
        <v>0.013159722222222222</v>
      </c>
      <c r="I62" s="25">
        <f>F62-INDEX($F$5:$F$165,MATCH(D62,$D$5:$D$165,0))</f>
        <v>0.006817129629629631</v>
      </c>
    </row>
    <row r="63" spans="1:9" ht="15" customHeight="1">
      <c r="A63" s="13">
        <v>59</v>
      </c>
      <c r="B63" s="43" t="s">
        <v>152</v>
      </c>
      <c r="C63" s="43" t="s">
        <v>153</v>
      </c>
      <c r="D63" s="44" t="s">
        <v>52</v>
      </c>
      <c r="E63" s="43" t="s">
        <v>56</v>
      </c>
      <c r="F63" s="45">
        <v>0.03877314814814815</v>
      </c>
      <c r="G63" s="13" t="str">
        <f t="shared" si="0"/>
        <v>5.16/km</v>
      </c>
      <c r="H63" s="15">
        <f t="shared" si="1"/>
        <v>0.013553240740740737</v>
      </c>
      <c r="I63" s="25">
        <f>F63-INDEX($F$5:$F$165,MATCH(D63,$D$5:$D$165,0))</f>
        <v>0.00946759259259259</v>
      </c>
    </row>
    <row r="64" spans="1:9" ht="15" customHeight="1">
      <c r="A64" s="13">
        <v>60</v>
      </c>
      <c r="B64" s="43" t="s">
        <v>154</v>
      </c>
      <c r="C64" s="43" t="s">
        <v>95</v>
      </c>
      <c r="D64" s="44" t="s">
        <v>52</v>
      </c>
      <c r="E64" s="43" t="s">
        <v>56</v>
      </c>
      <c r="F64" s="45">
        <v>0.03895833333333334</v>
      </c>
      <c r="G64" s="13" t="str">
        <f t="shared" si="0"/>
        <v>5.18/km</v>
      </c>
      <c r="H64" s="15">
        <f t="shared" si="1"/>
        <v>0.013738425925925928</v>
      </c>
      <c r="I64" s="25">
        <f>F64-INDEX($F$5:$F$165,MATCH(D64,$D$5:$D$165,0))</f>
        <v>0.009652777777777781</v>
      </c>
    </row>
    <row r="65" spans="1:9" ht="15" customHeight="1">
      <c r="A65" s="13">
        <v>61</v>
      </c>
      <c r="B65" s="43" t="s">
        <v>131</v>
      </c>
      <c r="C65" s="43" t="s">
        <v>155</v>
      </c>
      <c r="D65" s="44" t="s">
        <v>112</v>
      </c>
      <c r="E65" s="43" t="s">
        <v>133</v>
      </c>
      <c r="F65" s="45">
        <v>0.03923611111111111</v>
      </c>
      <c r="G65" s="13" t="str">
        <f t="shared" si="0"/>
        <v>5.20/km</v>
      </c>
      <c r="H65" s="15">
        <f t="shared" si="1"/>
        <v>0.0140162037037037</v>
      </c>
      <c r="I65" s="25">
        <f>F65-INDEX($F$5:$F$165,MATCH(D65,$D$5:$D$165,0))</f>
        <v>0.005381944444444446</v>
      </c>
    </row>
    <row r="66" spans="1:9" ht="15" customHeight="1">
      <c r="A66" s="13">
        <v>62</v>
      </c>
      <c r="B66" s="43" t="s">
        <v>156</v>
      </c>
      <c r="C66" s="43" t="s">
        <v>157</v>
      </c>
      <c r="D66" s="44" t="s">
        <v>105</v>
      </c>
      <c r="E66" s="43" t="s">
        <v>133</v>
      </c>
      <c r="F66" s="45">
        <v>0.039641203703703706</v>
      </c>
      <c r="G66" s="13" t="str">
        <f t="shared" si="0"/>
        <v>5.23/km</v>
      </c>
      <c r="H66" s="15">
        <f t="shared" si="1"/>
        <v>0.014421296296296297</v>
      </c>
      <c r="I66" s="25">
        <f>F66-INDEX($F$5:$F$165,MATCH(D66,$D$5:$D$165,0))</f>
        <v>0.0066782407407407415</v>
      </c>
    </row>
    <row r="67" spans="1:9" ht="15" customHeight="1">
      <c r="A67" s="13">
        <v>63</v>
      </c>
      <c r="B67" s="43" t="s">
        <v>158</v>
      </c>
      <c r="C67" s="43" t="s">
        <v>159</v>
      </c>
      <c r="D67" s="44" t="s">
        <v>52</v>
      </c>
      <c r="E67" s="43" t="s">
        <v>86</v>
      </c>
      <c r="F67" s="45">
        <v>0.039699074074074074</v>
      </c>
      <c r="G67" s="13" t="str">
        <f t="shared" si="0"/>
        <v>5.24/km</v>
      </c>
      <c r="H67" s="15">
        <f t="shared" si="1"/>
        <v>0.014479166666666664</v>
      </c>
      <c r="I67" s="25">
        <f>F67-INDEX($F$5:$F$165,MATCH(D67,$D$5:$D$165,0))</f>
        <v>0.010393518518518517</v>
      </c>
    </row>
    <row r="68" spans="1:9" ht="15" customHeight="1">
      <c r="A68" s="13">
        <v>64</v>
      </c>
      <c r="B68" s="43" t="s">
        <v>160</v>
      </c>
      <c r="C68" s="43" t="s">
        <v>161</v>
      </c>
      <c r="D68" s="44" t="s">
        <v>99</v>
      </c>
      <c r="E68" s="43" t="s">
        <v>86</v>
      </c>
      <c r="F68" s="45">
        <v>0.04005787037037037</v>
      </c>
      <c r="G68" s="13" t="str">
        <f t="shared" si="0"/>
        <v>5.27/km</v>
      </c>
      <c r="H68" s="15">
        <f t="shared" si="1"/>
        <v>0.014837962962962959</v>
      </c>
      <c r="I68" s="25">
        <f>F68-INDEX($F$5:$F$165,MATCH(D68,$D$5:$D$165,0))</f>
        <v>0.007916666666666662</v>
      </c>
    </row>
    <row r="69" spans="1:9" ht="15" customHeight="1">
      <c r="A69" s="24">
        <v>65</v>
      </c>
      <c r="B69" s="43" t="s">
        <v>162</v>
      </c>
      <c r="C69" s="43" t="s">
        <v>163</v>
      </c>
      <c r="D69" s="44" t="s">
        <v>42</v>
      </c>
      <c r="E69" s="43" t="s">
        <v>56</v>
      </c>
      <c r="F69" s="45">
        <v>0.04056712962962963</v>
      </c>
      <c r="G69" s="13" t="str">
        <f aca="true" t="shared" si="2" ref="G69:G87">TEXT(INT((HOUR(F69)*3600+MINUTE(F69)*60+SECOND(F69))/$I$3/60),"0")&amp;"."&amp;TEXT(MOD((HOUR(F69)*3600+MINUTE(F69)*60+SECOND(F69))/$I$3,60),"00")&amp;"/km"</f>
        <v>5.31/km</v>
      </c>
      <c r="H69" s="15">
        <f aca="true" t="shared" si="3" ref="H69:H87">F69-$F$5</f>
        <v>0.015347222222222217</v>
      </c>
      <c r="I69" s="25">
        <f>F69-INDEX($F$5:$F$165,MATCH(D69,$D$5:$D$165,0))</f>
        <v>0.011840277777777776</v>
      </c>
    </row>
    <row r="70" spans="1:9" ht="15" customHeight="1">
      <c r="A70" s="13">
        <v>66</v>
      </c>
      <c r="B70" s="43" t="s">
        <v>164</v>
      </c>
      <c r="C70" s="43" t="s">
        <v>165</v>
      </c>
      <c r="D70" s="44" t="s">
        <v>20</v>
      </c>
      <c r="E70" s="43" t="s">
        <v>34</v>
      </c>
      <c r="F70" s="45">
        <v>0.040636574074074075</v>
      </c>
      <c r="G70" s="13" t="str">
        <f t="shared" si="2"/>
        <v>5.31/km</v>
      </c>
      <c r="H70" s="15">
        <f t="shared" si="3"/>
        <v>0.015416666666666665</v>
      </c>
      <c r="I70" s="25">
        <f>F70-INDEX($F$5:$F$165,MATCH(D70,$D$5:$D$165,0))</f>
        <v>0.015416666666666665</v>
      </c>
    </row>
    <row r="71" spans="1:9" ht="15" customHeight="1">
      <c r="A71" s="24">
        <v>67</v>
      </c>
      <c r="B71" s="43" t="s">
        <v>166</v>
      </c>
      <c r="C71" s="43" t="s">
        <v>121</v>
      </c>
      <c r="D71" s="44" t="s">
        <v>167</v>
      </c>
      <c r="E71" s="43" t="s">
        <v>168</v>
      </c>
      <c r="F71" s="45">
        <v>0.04075231481481481</v>
      </c>
      <c r="G71" s="13" t="str">
        <f t="shared" si="2"/>
        <v>5.32/km</v>
      </c>
      <c r="H71" s="15">
        <f t="shared" si="3"/>
        <v>0.015532407407407401</v>
      </c>
      <c r="I71" s="25">
        <f>F71-INDEX($F$5:$F$165,MATCH(D71,$D$5:$D$165,0))</f>
        <v>0</v>
      </c>
    </row>
    <row r="72" spans="1:9" ht="15" customHeight="1">
      <c r="A72" s="13">
        <v>68</v>
      </c>
      <c r="B72" s="43" t="s">
        <v>169</v>
      </c>
      <c r="C72" s="43" t="s">
        <v>95</v>
      </c>
      <c r="D72" s="44" t="s">
        <v>52</v>
      </c>
      <c r="E72" s="43" t="s">
        <v>56</v>
      </c>
      <c r="F72" s="45">
        <v>0.04111111111111111</v>
      </c>
      <c r="G72" s="13" t="str">
        <f t="shared" si="2"/>
        <v>5.35/km</v>
      </c>
      <c r="H72" s="15">
        <f t="shared" si="3"/>
        <v>0.015891203703703703</v>
      </c>
      <c r="I72" s="25">
        <f>F72-INDEX($F$5:$F$165,MATCH(D72,$D$5:$D$165,0))</f>
        <v>0.011805555555555555</v>
      </c>
    </row>
    <row r="73" spans="1:9" ht="15" customHeight="1">
      <c r="A73" s="24">
        <v>69</v>
      </c>
      <c r="B73" s="43" t="s">
        <v>170</v>
      </c>
      <c r="C73" s="43" t="s">
        <v>108</v>
      </c>
      <c r="D73" s="44" t="s">
        <v>99</v>
      </c>
      <c r="E73" s="43" t="s">
        <v>56</v>
      </c>
      <c r="F73" s="45">
        <v>0.041157407407407406</v>
      </c>
      <c r="G73" s="13" t="str">
        <f t="shared" si="2"/>
        <v>5.35/km</v>
      </c>
      <c r="H73" s="15">
        <f t="shared" si="3"/>
        <v>0.015937499999999997</v>
      </c>
      <c r="I73" s="25">
        <f>F73-INDEX($F$5:$F$165,MATCH(D73,$D$5:$D$165,0))</f>
        <v>0.0090162037037037</v>
      </c>
    </row>
    <row r="74" spans="1:9" ht="15" customHeight="1">
      <c r="A74" s="13">
        <v>70</v>
      </c>
      <c r="B74" s="43" t="s">
        <v>171</v>
      </c>
      <c r="C74" s="43" t="s">
        <v>172</v>
      </c>
      <c r="D74" s="44" t="s">
        <v>99</v>
      </c>
      <c r="E74" s="43" t="s">
        <v>106</v>
      </c>
      <c r="F74" s="45">
        <v>0.04127314814814815</v>
      </c>
      <c r="G74" s="13" t="str">
        <f t="shared" si="2"/>
        <v>5.36/km</v>
      </c>
      <c r="H74" s="15">
        <f t="shared" si="3"/>
        <v>0.01605324074074074</v>
      </c>
      <c r="I74" s="25">
        <f>F74-INDEX($F$5:$F$165,MATCH(D74,$D$5:$D$165,0))</f>
        <v>0.009131944444444443</v>
      </c>
    </row>
    <row r="75" spans="1:9" ht="15" customHeight="1">
      <c r="A75" s="24">
        <v>71</v>
      </c>
      <c r="B75" s="43" t="s">
        <v>173</v>
      </c>
      <c r="C75" s="43" t="s">
        <v>149</v>
      </c>
      <c r="D75" s="44" t="s">
        <v>174</v>
      </c>
      <c r="E75" s="43" t="s">
        <v>21</v>
      </c>
      <c r="F75" s="45">
        <v>0.04178240740740741</v>
      </c>
      <c r="G75" s="13" t="str">
        <f t="shared" si="2"/>
        <v>5.41/km</v>
      </c>
      <c r="H75" s="15">
        <f t="shared" si="3"/>
        <v>0.016562499999999997</v>
      </c>
      <c r="I75" s="25">
        <f>F75-INDEX($F$5:$F$165,MATCH(D75,$D$5:$D$165,0))</f>
        <v>0</v>
      </c>
    </row>
    <row r="76" spans="1:9" ht="15" customHeight="1">
      <c r="A76" s="13">
        <v>72</v>
      </c>
      <c r="B76" s="43" t="s">
        <v>175</v>
      </c>
      <c r="C76" s="43" t="s">
        <v>176</v>
      </c>
      <c r="D76" s="44" t="s">
        <v>147</v>
      </c>
      <c r="E76" s="43" t="s">
        <v>84</v>
      </c>
      <c r="F76" s="45">
        <v>0.041851851851851855</v>
      </c>
      <c r="G76" s="13" t="str">
        <f t="shared" si="2"/>
        <v>5.41/km</v>
      </c>
      <c r="H76" s="15">
        <f t="shared" si="3"/>
        <v>0.016631944444444446</v>
      </c>
      <c r="I76" s="25">
        <f>F76-INDEX($F$5:$F$165,MATCH(D76,$D$5:$D$165,0))</f>
        <v>0.0039004629629629667</v>
      </c>
    </row>
    <row r="77" spans="1:9" ht="15" customHeight="1">
      <c r="A77" s="24">
        <v>73</v>
      </c>
      <c r="B77" s="43" t="s">
        <v>177</v>
      </c>
      <c r="C77" s="43" t="s">
        <v>178</v>
      </c>
      <c r="D77" s="44" t="s">
        <v>60</v>
      </c>
      <c r="E77" s="43" t="s">
        <v>168</v>
      </c>
      <c r="F77" s="45">
        <v>0.043368055555555556</v>
      </c>
      <c r="G77" s="13" t="str">
        <f t="shared" si="2"/>
        <v>5.53/km</v>
      </c>
      <c r="H77" s="15">
        <f t="shared" si="3"/>
        <v>0.018148148148148146</v>
      </c>
      <c r="I77" s="25">
        <f>F77-INDEX($F$5:$F$165,MATCH(D77,$D$5:$D$165,0))</f>
        <v>0.013101851851851847</v>
      </c>
    </row>
    <row r="78" spans="1:9" ht="15" customHeight="1">
      <c r="A78" s="13">
        <v>74</v>
      </c>
      <c r="B78" s="43" t="s">
        <v>179</v>
      </c>
      <c r="C78" s="43" t="s">
        <v>180</v>
      </c>
      <c r="D78" s="44" t="s">
        <v>23</v>
      </c>
      <c r="E78" s="43" t="s">
        <v>181</v>
      </c>
      <c r="F78" s="45">
        <v>0.04412037037037037</v>
      </c>
      <c r="G78" s="13" t="str">
        <f t="shared" si="2"/>
        <v>5.60/km</v>
      </c>
      <c r="H78" s="15">
        <f t="shared" si="3"/>
        <v>0.018900462962962963</v>
      </c>
      <c r="I78" s="25">
        <f>F78-INDEX($F$5:$F$165,MATCH(D78,$D$5:$D$165,0))</f>
        <v>0.018761574074074076</v>
      </c>
    </row>
    <row r="79" spans="1:9" ht="15" customHeight="1">
      <c r="A79" s="24">
        <v>75</v>
      </c>
      <c r="B79" s="43" t="s">
        <v>182</v>
      </c>
      <c r="C79" s="43" t="s">
        <v>67</v>
      </c>
      <c r="D79" s="44" t="s">
        <v>99</v>
      </c>
      <c r="E79" s="43" t="s">
        <v>90</v>
      </c>
      <c r="F79" s="45">
        <v>0.04583333333333334</v>
      </c>
      <c r="G79" s="13" t="str">
        <f t="shared" si="2"/>
        <v>6.14/km</v>
      </c>
      <c r="H79" s="15">
        <f t="shared" si="3"/>
        <v>0.020613425925925927</v>
      </c>
      <c r="I79" s="25">
        <f>F79-INDEX($F$5:$F$165,MATCH(D79,$D$5:$D$165,0))</f>
        <v>0.01369212962962963</v>
      </c>
    </row>
    <row r="80" spans="1:9" ht="15" customHeight="1">
      <c r="A80" s="13">
        <v>76</v>
      </c>
      <c r="B80" s="43" t="s">
        <v>183</v>
      </c>
      <c r="C80" s="43" t="s">
        <v>184</v>
      </c>
      <c r="D80" s="44" t="s">
        <v>99</v>
      </c>
      <c r="E80" s="43" t="s">
        <v>86</v>
      </c>
      <c r="F80" s="45">
        <v>0.04590277777777777</v>
      </c>
      <c r="G80" s="13" t="str">
        <f t="shared" si="2"/>
        <v>6.14/km</v>
      </c>
      <c r="H80" s="15">
        <f t="shared" si="3"/>
        <v>0.020682870370370362</v>
      </c>
      <c r="I80" s="25">
        <f>F80-INDEX($F$5:$F$165,MATCH(D80,$D$5:$D$165,0))</f>
        <v>0.013761574074074065</v>
      </c>
    </row>
    <row r="81" spans="1:9" ht="15" customHeight="1">
      <c r="A81" s="24">
        <v>77</v>
      </c>
      <c r="B81" s="43" t="s">
        <v>185</v>
      </c>
      <c r="C81" s="43" t="s">
        <v>186</v>
      </c>
      <c r="D81" s="44" t="s">
        <v>105</v>
      </c>
      <c r="E81" s="43" t="s">
        <v>90</v>
      </c>
      <c r="F81" s="45">
        <v>0.04636574074074074</v>
      </c>
      <c r="G81" s="13" t="str">
        <f t="shared" si="2"/>
        <v>6.18/km</v>
      </c>
      <c r="H81" s="15">
        <f t="shared" si="3"/>
        <v>0.021145833333333332</v>
      </c>
      <c r="I81" s="25">
        <f>F81-INDEX($F$5:$F$165,MATCH(D81,$D$5:$D$165,0))</f>
        <v>0.013402777777777777</v>
      </c>
    </row>
    <row r="82" spans="1:9" ht="15" customHeight="1">
      <c r="A82" s="13">
        <v>78</v>
      </c>
      <c r="B82" s="43" t="s">
        <v>187</v>
      </c>
      <c r="C82" s="43" t="s">
        <v>188</v>
      </c>
      <c r="D82" s="44" t="s">
        <v>189</v>
      </c>
      <c r="E82" s="43" t="s">
        <v>168</v>
      </c>
      <c r="F82" s="45">
        <v>0.046875</v>
      </c>
      <c r="G82" s="13" t="str">
        <f t="shared" si="2"/>
        <v>6.22/km</v>
      </c>
      <c r="H82" s="15">
        <f t="shared" si="3"/>
        <v>0.02165509259259259</v>
      </c>
      <c r="I82" s="25">
        <f>F82-INDEX($F$5:$F$165,MATCH(D82,$D$5:$D$165,0))</f>
        <v>0</v>
      </c>
    </row>
    <row r="83" spans="1:9" ht="15" customHeight="1">
      <c r="A83" s="24">
        <v>79</v>
      </c>
      <c r="B83" s="43" t="s">
        <v>190</v>
      </c>
      <c r="C83" s="43" t="s">
        <v>191</v>
      </c>
      <c r="D83" s="44" t="s">
        <v>167</v>
      </c>
      <c r="E83" s="43" t="s">
        <v>192</v>
      </c>
      <c r="F83" s="45">
        <v>0.04708333333333333</v>
      </c>
      <c r="G83" s="13" t="str">
        <f t="shared" si="2"/>
        <v>6.24/km</v>
      </c>
      <c r="H83" s="15">
        <f t="shared" si="3"/>
        <v>0.02186342592592592</v>
      </c>
      <c r="I83" s="25">
        <f>F83-INDEX($F$5:$F$165,MATCH(D83,$D$5:$D$165,0))</f>
        <v>0.0063310185185185205</v>
      </c>
    </row>
    <row r="84" spans="1:9" ht="15" customHeight="1">
      <c r="A84" s="13">
        <v>80</v>
      </c>
      <c r="B84" s="43" t="s">
        <v>193</v>
      </c>
      <c r="C84" s="43" t="s">
        <v>11</v>
      </c>
      <c r="D84" s="44" t="s">
        <v>105</v>
      </c>
      <c r="E84" s="43" t="s">
        <v>194</v>
      </c>
      <c r="F84" s="45">
        <v>0.048171296296296295</v>
      </c>
      <c r="G84" s="13" t="str">
        <f t="shared" si="2"/>
        <v>6.33/km</v>
      </c>
      <c r="H84" s="15">
        <f t="shared" si="3"/>
        <v>0.022951388888888886</v>
      </c>
      <c r="I84" s="25">
        <f>F84-INDEX($F$5:$F$165,MATCH(D84,$D$5:$D$165,0))</f>
        <v>0.01520833333333333</v>
      </c>
    </row>
    <row r="85" spans="1:9" ht="15" customHeight="1">
      <c r="A85" s="24">
        <v>81</v>
      </c>
      <c r="B85" s="43" t="s">
        <v>195</v>
      </c>
      <c r="C85" s="43" t="s">
        <v>196</v>
      </c>
      <c r="D85" s="44" t="s">
        <v>99</v>
      </c>
      <c r="E85" s="43" t="s">
        <v>197</v>
      </c>
      <c r="F85" s="45">
        <v>0.04827546296296296</v>
      </c>
      <c r="G85" s="13" t="str">
        <f t="shared" si="2"/>
        <v>6.33/km</v>
      </c>
      <c r="H85" s="15">
        <f t="shared" si="3"/>
        <v>0.023055555555555548</v>
      </c>
      <c r="I85" s="25">
        <f>F85-INDEX($F$5:$F$165,MATCH(D85,$D$5:$D$165,0))</f>
        <v>0.01613425925925925</v>
      </c>
    </row>
    <row r="86" spans="1:9" ht="15" customHeight="1">
      <c r="A86" s="13">
        <v>82</v>
      </c>
      <c r="B86" s="43" t="s">
        <v>198</v>
      </c>
      <c r="C86" s="43" t="s">
        <v>199</v>
      </c>
      <c r="D86" s="44" t="s">
        <v>27</v>
      </c>
      <c r="E86" s="43" t="s">
        <v>197</v>
      </c>
      <c r="F86" s="45">
        <v>0.05833333333333333</v>
      </c>
      <c r="G86" s="13" t="str">
        <f t="shared" si="2"/>
        <v>7.55/km</v>
      </c>
      <c r="H86" s="15">
        <f t="shared" si="3"/>
        <v>0.03311342592592592</v>
      </c>
      <c r="I86" s="25">
        <f>F86-INDEX($F$5:$F$165,MATCH(D86,$D$5:$D$165,0))</f>
        <v>0.03223379629629629</v>
      </c>
    </row>
    <row r="87" spans="1:9" ht="15" customHeight="1">
      <c r="A87" s="26">
        <v>83</v>
      </c>
      <c r="B87" s="46" t="s">
        <v>200</v>
      </c>
      <c r="C87" s="46" t="s">
        <v>39</v>
      </c>
      <c r="D87" s="47" t="s">
        <v>174</v>
      </c>
      <c r="E87" s="46" t="s">
        <v>197</v>
      </c>
      <c r="F87" s="48">
        <v>0.05833333333333333</v>
      </c>
      <c r="G87" s="17" t="str">
        <f t="shared" si="2"/>
        <v>7.55/km</v>
      </c>
      <c r="H87" s="31">
        <f t="shared" si="3"/>
        <v>0.03311342592592592</v>
      </c>
      <c r="I87" s="27">
        <f>F87-INDEX($F$5:$F$165,MATCH(D87,$D$5:$D$165,0))</f>
        <v>0.01655092592592592</v>
      </c>
    </row>
  </sheetData>
  <sheetProtection/>
  <autoFilter ref="A4:I8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Maratonina di Stimigliano</v>
      </c>
      <c r="B1" s="38"/>
      <c r="C1" s="38"/>
    </row>
    <row r="2" spans="1:3" ht="24" customHeight="1">
      <c r="A2" s="36" t="str">
        <f>Individuale!A2</f>
        <v>4ª edizione </v>
      </c>
      <c r="B2" s="36"/>
      <c r="C2" s="36"/>
    </row>
    <row r="3" spans="1:3" ht="24" customHeight="1">
      <c r="A3" s="39" t="str">
        <f>Individuale!A3</f>
        <v>Stimigliano Scalo (RI) Italia - Domenica 30/03/2014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2" customFormat="1" ht="15" customHeight="1">
      <c r="A5" s="10">
        <v>1</v>
      </c>
      <c r="B5" s="11" t="s">
        <v>56</v>
      </c>
      <c r="C5" s="52">
        <v>11</v>
      </c>
    </row>
    <row r="6" spans="1:3" s="12" customFormat="1" ht="15" customHeight="1">
      <c r="A6" s="13">
        <v>2</v>
      </c>
      <c r="B6" s="14" t="s">
        <v>21</v>
      </c>
      <c r="C6" s="32">
        <v>9</v>
      </c>
    </row>
    <row r="7" spans="1:3" s="12" customFormat="1" ht="15" customHeight="1">
      <c r="A7" s="13">
        <v>3</v>
      </c>
      <c r="B7" s="14" t="s">
        <v>86</v>
      </c>
      <c r="C7" s="32">
        <v>7</v>
      </c>
    </row>
    <row r="8" spans="1:3" s="12" customFormat="1" ht="15" customHeight="1">
      <c r="A8" s="28">
        <v>4</v>
      </c>
      <c r="B8" s="30" t="s">
        <v>14</v>
      </c>
      <c r="C8" s="53">
        <v>4</v>
      </c>
    </row>
    <row r="9" spans="1:3" s="16" customFormat="1" ht="15" customHeight="1">
      <c r="A9" s="13">
        <v>5</v>
      </c>
      <c r="B9" s="14" t="s">
        <v>34</v>
      </c>
      <c r="C9" s="32">
        <v>4</v>
      </c>
    </row>
    <row r="10" spans="1:3" ht="15" customHeight="1">
      <c r="A10" s="13">
        <v>6</v>
      </c>
      <c r="B10" s="14" t="s">
        <v>90</v>
      </c>
      <c r="C10" s="32">
        <v>4</v>
      </c>
    </row>
    <row r="11" spans="1:3" ht="15" customHeight="1">
      <c r="A11" s="13">
        <v>7</v>
      </c>
      <c r="B11" s="14" t="s">
        <v>43</v>
      </c>
      <c r="C11" s="32">
        <v>4</v>
      </c>
    </row>
    <row r="12" spans="1:3" ht="15" customHeight="1">
      <c r="A12" s="13">
        <v>8</v>
      </c>
      <c r="B12" s="14" t="s">
        <v>49</v>
      </c>
      <c r="C12" s="32">
        <v>4</v>
      </c>
    </row>
    <row r="13" spans="1:3" ht="15" customHeight="1">
      <c r="A13" s="13">
        <v>9</v>
      </c>
      <c r="B13" s="14" t="s">
        <v>168</v>
      </c>
      <c r="C13" s="32">
        <v>3</v>
      </c>
    </row>
    <row r="14" spans="1:3" ht="15" customHeight="1">
      <c r="A14" s="13">
        <v>10</v>
      </c>
      <c r="B14" s="14" t="s">
        <v>106</v>
      </c>
      <c r="C14" s="32">
        <v>3</v>
      </c>
    </row>
    <row r="15" spans="1:3" ht="15" customHeight="1">
      <c r="A15" s="13">
        <v>11</v>
      </c>
      <c r="B15" s="14" t="s">
        <v>133</v>
      </c>
      <c r="C15" s="32">
        <v>3</v>
      </c>
    </row>
    <row r="16" spans="1:3" ht="15" customHeight="1">
      <c r="A16" s="13">
        <v>12</v>
      </c>
      <c r="B16" s="14" t="s">
        <v>197</v>
      </c>
      <c r="C16" s="32">
        <v>3</v>
      </c>
    </row>
    <row r="17" spans="1:3" ht="15" customHeight="1">
      <c r="A17" s="13">
        <v>13</v>
      </c>
      <c r="B17" s="14" t="s">
        <v>53</v>
      </c>
      <c r="C17" s="32">
        <v>3</v>
      </c>
    </row>
    <row r="18" spans="1:3" ht="15" customHeight="1">
      <c r="A18" s="13">
        <v>14</v>
      </c>
      <c r="B18" s="14" t="s">
        <v>65</v>
      </c>
      <c r="C18" s="32">
        <v>2</v>
      </c>
    </row>
    <row r="19" spans="1:3" ht="15" customHeight="1">
      <c r="A19" s="13">
        <v>15</v>
      </c>
      <c r="B19" s="14" t="s">
        <v>46</v>
      </c>
      <c r="C19" s="32">
        <v>2</v>
      </c>
    </row>
    <row r="20" spans="1:3" ht="15" customHeight="1">
      <c r="A20" s="13">
        <v>16</v>
      </c>
      <c r="B20" s="14" t="s">
        <v>84</v>
      </c>
      <c r="C20" s="32">
        <v>2</v>
      </c>
    </row>
    <row r="21" spans="1:3" ht="15" customHeight="1">
      <c r="A21" s="13">
        <v>17</v>
      </c>
      <c r="B21" s="14" t="s">
        <v>24</v>
      </c>
      <c r="C21" s="32">
        <v>2</v>
      </c>
    </row>
    <row r="22" spans="1:3" ht="15" customHeight="1">
      <c r="A22" s="13">
        <v>18</v>
      </c>
      <c r="B22" s="14" t="s">
        <v>68</v>
      </c>
      <c r="C22" s="32">
        <v>1</v>
      </c>
    </row>
    <row r="23" spans="1:3" ht="15" customHeight="1">
      <c r="A23" s="13">
        <v>19</v>
      </c>
      <c r="B23" s="14" t="s">
        <v>181</v>
      </c>
      <c r="C23" s="32">
        <v>1</v>
      </c>
    </row>
    <row r="24" spans="1:3" ht="15" customHeight="1">
      <c r="A24" s="13">
        <v>20</v>
      </c>
      <c r="B24" s="14" t="s">
        <v>194</v>
      </c>
      <c r="C24" s="32">
        <v>1</v>
      </c>
    </row>
    <row r="25" spans="1:3" ht="15" customHeight="1">
      <c r="A25" s="13">
        <v>21</v>
      </c>
      <c r="B25" s="14" t="s">
        <v>93</v>
      </c>
      <c r="C25" s="32">
        <v>1</v>
      </c>
    </row>
    <row r="26" spans="1:3" ht="15" customHeight="1">
      <c r="A26" s="13">
        <v>22</v>
      </c>
      <c r="B26" s="14" t="s">
        <v>151</v>
      </c>
      <c r="C26" s="32">
        <v>1</v>
      </c>
    </row>
    <row r="27" spans="1:3" ht="15" customHeight="1">
      <c r="A27" s="13">
        <v>23</v>
      </c>
      <c r="B27" s="14" t="s">
        <v>123</v>
      </c>
      <c r="C27" s="32">
        <v>1</v>
      </c>
    </row>
    <row r="28" spans="1:3" ht="15" customHeight="1">
      <c r="A28" s="13">
        <v>24</v>
      </c>
      <c r="B28" s="14" t="s">
        <v>192</v>
      </c>
      <c r="C28" s="32">
        <v>1</v>
      </c>
    </row>
    <row r="29" spans="1:3" ht="15" customHeight="1">
      <c r="A29" s="13">
        <v>25</v>
      </c>
      <c r="B29" s="14" t="s">
        <v>115</v>
      </c>
      <c r="C29" s="32">
        <v>1</v>
      </c>
    </row>
    <row r="30" spans="1:3" ht="15" customHeight="1">
      <c r="A30" s="13">
        <v>26</v>
      </c>
      <c r="B30" s="14" t="s">
        <v>62</v>
      </c>
      <c r="C30" s="32">
        <v>1</v>
      </c>
    </row>
    <row r="31" spans="1:3" ht="15" customHeight="1">
      <c r="A31" s="13">
        <v>27</v>
      </c>
      <c r="B31" s="14" t="s">
        <v>96</v>
      </c>
      <c r="C31" s="32">
        <v>1</v>
      </c>
    </row>
    <row r="32" spans="1:3" ht="15" customHeight="1">
      <c r="A32" s="13">
        <v>28</v>
      </c>
      <c r="B32" s="14" t="s">
        <v>31</v>
      </c>
      <c r="C32" s="32">
        <v>1</v>
      </c>
    </row>
    <row r="33" spans="1:3" ht="15" customHeight="1">
      <c r="A33" s="13">
        <v>29</v>
      </c>
      <c r="B33" s="14" t="s">
        <v>37</v>
      </c>
      <c r="C33" s="32">
        <v>1</v>
      </c>
    </row>
    <row r="34" spans="1:3" ht="15" customHeight="1">
      <c r="A34" s="17">
        <v>30</v>
      </c>
      <c r="B34" s="18" t="s">
        <v>28</v>
      </c>
      <c r="C34" s="33">
        <v>1</v>
      </c>
    </row>
    <row r="35" ht="12.75">
      <c r="C35" s="2">
        <f>SUM(C5:C34)</f>
        <v>83</v>
      </c>
    </row>
  </sheetData>
  <sheetProtection/>
  <autoFilter ref="A4:C12">
    <sortState ref="A5:C35">
      <sortCondition descending="1" sortBy="value" ref="C5:C3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C324902</cp:lastModifiedBy>
  <dcterms:created xsi:type="dcterms:W3CDTF">2013-03-26T14:24:19Z</dcterms:created>
  <dcterms:modified xsi:type="dcterms:W3CDTF">2014-03-31T13:33:57Z</dcterms:modified>
  <cp:category/>
  <cp:version/>
  <cp:contentType/>
  <cp:contentStatus/>
</cp:coreProperties>
</file>