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<sst xmlns="http://schemas.openxmlformats.org/spreadsheetml/2006/main" count="362" uniqueCount="188">
  <si>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</si>
  <si>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</si>
  <si>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</si>
  <si>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</si>
  <si>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</si>
  <si>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</si>
  <si>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</si>
  <si>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</si>
  <si>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</si>
  <si>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</si>
  <si>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</si>
  <si>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 xml:space="preserve">El Makrout </t>
  </si>
  <si>
    <t xml:space="preserve">Abdelaziz </t>
  </si>
  <si>
    <t xml:space="preserve">Tm23 </t>
  </si>
  <si>
    <t xml:space="preserve">Atl. Terni </t>
  </si>
  <si>
    <t xml:space="preserve">Lamiri </t>
  </si>
  <si>
    <t xml:space="preserve">Mohammed </t>
  </si>
  <si>
    <t xml:space="preserve">M40 </t>
  </si>
  <si>
    <t xml:space="preserve">Ass. Ecomaratona Dei Marsi </t>
  </si>
  <si>
    <t xml:space="preserve">El Makhrout </t>
  </si>
  <si>
    <t xml:space="preserve">Cherkaoui </t>
  </si>
  <si>
    <t xml:space="preserve">Running Evolution Colonna </t>
  </si>
  <si>
    <t xml:space="preserve">Nuccitelli </t>
  </si>
  <si>
    <t xml:space="preserve">Gianluca </t>
  </si>
  <si>
    <t xml:space="preserve">Podistica Luco Dei Marsi </t>
  </si>
  <si>
    <t xml:space="preserve">Antonelli </t>
  </si>
  <si>
    <t xml:space="preserve">Massimo </t>
  </si>
  <si>
    <t xml:space="preserve">M35 </t>
  </si>
  <si>
    <t xml:space="preserve">Libero </t>
  </si>
  <si>
    <t xml:space="preserve">Chiavaroli </t>
  </si>
  <si>
    <t xml:space="preserve">Fabio </t>
  </si>
  <si>
    <t xml:space="preserve">Podisti Frentani </t>
  </si>
  <si>
    <t xml:space="preserve">Kourachi </t>
  </si>
  <si>
    <t xml:space="preserve">Abdelhadi </t>
  </si>
  <si>
    <t xml:space="preserve">Valvassori </t>
  </si>
  <si>
    <t xml:space="preserve">Cristian </t>
  </si>
  <si>
    <t xml:space="preserve">Asi Intesatletica </t>
  </si>
  <si>
    <t xml:space="preserve">Lisciani </t>
  </si>
  <si>
    <t xml:space="preserve">Gabriele </t>
  </si>
  <si>
    <t xml:space="preserve">M50 </t>
  </si>
  <si>
    <t xml:space="preserve">G.s. Marsica Avezzano </t>
  </si>
  <si>
    <t xml:space="preserve">Lippa </t>
  </si>
  <si>
    <t xml:space="preserve">Francesco </t>
  </si>
  <si>
    <t xml:space="preserve">Di Stefano </t>
  </si>
  <si>
    <t xml:space="preserve">Dino </t>
  </si>
  <si>
    <t xml:space="preserve">Opoa Plus Ultra </t>
  </si>
  <si>
    <t xml:space="preserve">Lusi </t>
  </si>
  <si>
    <t xml:space="preserve">Denis </t>
  </si>
  <si>
    <t xml:space="preserve">Pagliari </t>
  </si>
  <si>
    <t xml:space="preserve">M55 </t>
  </si>
  <si>
    <t xml:space="preserve">Atina Trail Running </t>
  </si>
  <si>
    <t xml:space="preserve">Santilli </t>
  </si>
  <si>
    <t xml:space="preserve">Vincenzo </t>
  </si>
  <si>
    <t xml:space="preserve">Di Giamberardino </t>
  </si>
  <si>
    <t xml:space="preserve">Domenico </t>
  </si>
  <si>
    <t xml:space="preserve">Esposito </t>
  </si>
  <si>
    <t xml:space="preserve">Giuseppe </t>
  </si>
  <si>
    <t xml:space="preserve">Parks Trail </t>
  </si>
  <si>
    <t xml:space="preserve">Rossini </t>
  </si>
  <si>
    <t xml:space="preserve">Massimiliano </t>
  </si>
  <si>
    <t xml:space="preserve">Tibur Ecotrail </t>
  </si>
  <si>
    <t xml:space="preserve">Visocchi </t>
  </si>
  <si>
    <t xml:space="preserve">Roberto </t>
  </si>
  <si>
    <t xml:space="preserve">D'alimonti </t>
  </si>
  <si>
    <t xml:space="preserve">Podistica Avezzano </t>
  </si>
  <si>
    <t xml:space="preserve">Michelangeli </t>
  </si>
  <si>
    <t xml:space="preserve">Aurelio </t>
  </si>
  <si>
    <t xml:space="preserve">Colipi </t>
  </si>
  <si>
    <t xml:space="preserve">Giovanni </t>
  </si>
  <si>
    <t xml:space="preserve">M45 </t>
  </si>
  <si>
    <t xml:space="preserve">Silvagni </t>
  </si>
  <si>
    <t xml:space="preserve">Carmine </t>
  </si>
  <si>
    <t xml:space="preserve">Venturini </t>
  </si>
  <si>
    <t xml:space="preserve">Paolo </t>
  </si>
  <si>
    <t xml:space="preserve">Gabrielli </t>
  </si>
  <si>
    <t xml:space="preserve">Elisa </t>
  </si>
  <si>
    <t xml:space="preserve">F30-39 </t>
  </si>
  <si>
    <t xml:space="preserve">Friuli Intaglie </t>
  </si>
  <si>
    <t xml:space="preserve">Oddi </t>
  </si>
  <si>
    <t xml:space="preserve">Giacomo </t>
  </si>
  <si>
    <t xml:space="preserve">Laurini </t>
  </si>
  <si>
    <t xml:space="preserve">Maurizio </t>
  </si>
  <si>
    <t xml:space="preserve">Nitoglia </t>
  </si>
  <si>
    <t xml:space="preserve">Sestilio </t>
  </si>
  <si>
    <t xml:space="preserve">Atl. Carsoli </t>
  </si>
  <si>
    <t xml:space="preserve">Guglietti </t>
  </si>
  <si>
    <t xml:space="preserve">Simone </t>
  </si>
  <si>
    <t xml:space="preserve">Gentilini </t>
  </si>
  <si>
    <t xml:space="preserve">Valdimiro </t>
  </si>
  <si>
    <t xml:space="preserve">Atletica Rocca Di Papa </t>
  </si>
  <si>
    <t xml:space="preserve">Fasciani </t>
  </si>
  <si>
    <t xml:space="preserve">Emilio </t>
  </si>
  <si>
    <t xml:space="preserve">Paola </t>
  </si>
  <si>
    <t xml:space="preserve">Cicerchia </t>
  </si>
  <si>
    <t xml:space="preserve">Imbucatura </t>
  </si>
  <si>
    <t xml:space="preserve">Cristina Marilena </t>
  </si>
  <si>
    <t xml:space="preserve">F40-49 </t>
  </si>
  <si>
    <t xml:space="preserve">Cavalagli </t>
  </si>
  <si>
    <t xml:space="preserve">Claudio </t>
  </si>
  <si>
    <t xml:space="preserve">Lbm Sport Team </t>
  </si>
  <si>
    <t xml:space="preserve">Liberatore </t>
  </si>
  <si>
    <t xml:space="preserve">Francesca </t>
  </si>
  <si>
    <t xml:space="preserve">Meneguzzo </t>
  </si>
  <si>
    <t xml:space="preserve">Graziano </t>
  </si>
  <si>
    <t xml:space="preserve">Donzelli </t>
  </si>
  <si>
    <t xml:space="preserve">Canali </t>
  </si>
  <si>
    <t xml:space="preserve">Atletica Morolo </t>
  </si>
  <si>
    <t xml:space="preserve">Lancia </t>
  </si>
  <si>
    <t xml:space="preserve">Colamartino </t>
  </si>
  <si>
    <t xml:space="preserve">Pietro </t>
  </si>
  <si>
    <t xml:space="preserve">Golvelli </t>
  </si>
  <si>
    <t xml:space="preserve">M60 </t>
  </si>
  <si>
    <t xml:space="preserve">Settevendemmie </t>
  </si>
  <si>
    <t xml:space="preserve">Gaetano </t>
  </si>
  <si>
    <t xml:space="preserve">Pozzi </t>
  </si>
  <si>
    <t xml:space="preserve">Marco Valerio </t>
  </si>
  <si>
    <t xml:space="preserve">Bianchi </t>
  </si>
  <si>
    <t xml:space="preserve">Patrizia </t>
  </si>
  <si>
    <t xml:space="preserve">Tari </t>
  </si>
  <si>
    <t xml:space="preserve">Carmelino </t>
  </si>
  <si>
    <t xml:space="preserve">Moroni </t>
  </si>
  <si>
    <t xml:space="preserve">Luca </t>
  </si>
  <si>
    <t xml:space="preserve">Free Runners </t>
  </si>
  <si>
    <t xml:space="preserve">Fionda </t>
  </si>
  <si>
    <t xml:space="preserve">Cannuccia </t>
  </si>
  <si>
    <t xml:space="preserve">Maria Teresa </t>
  </si>
  <si>
    <t xml:space="preserve">Colagrande </t>
  </si>
  <si>
    <t xml:space="preserve">Mario </t>
  </si>
  <si>
    <t xml:space="preserve">Rodorigo </t>
  </si>
  <si>
    <t xml:space="preserve">Antonio </t>
  </si>
  <si>
    <t xml:space="preserve">Scognamiglio </t>
  </si>
  <si>
    <t xml:space="preserve">D'alessandro </t>
  </si>
  <si>
    <t xml:space="preserve">Monia </t>
  </si>
  <si>
    <t xml:space="preserve">Morgante </t>
  </si>
  <si>
    <t xml:space="preserve">Laura </t>
  </si>
  <si>
    <t xml:space="preserve">Magic Runners </t>
  </si>
  <si>
    <t xml:space="preserve">Marzicchi </t>
  </si>
  <si>
    <t xml:space="preserve">Della Bella </t>
  </si>
  <si>
    <t xml:space="preserve">Marina </t>
  </si>
  <si>
    <t xml:space="preserve">Timperi </t>
  </si>
  <si>
    <t xml:space="preserve">Di Nino </t>
  </si>
  <si>
    <t xml:space="preserve">Alessandro </t>
  </si>
  <si>
    <t xml:space="preserve">Di Maggio </t>
  </si>
  <si>
    <t xml:space="preserve">Benedetto </t>
  </si>
  <si>
    <t xml:space="preserve">Todisco </t>
  </si>
  <si>
    <t xml:space="preserve">Fatato </t>
  </si>
  <si>
    <t xml:space="preserve">Tinarelli </t>
  </si>
  <si>
    <t xml:space="preserve">Romolo </t>
  </si>
  <si>
    <t xml:space="preserve">Monacelli Gargaro </t>
  </si>
  <si>
    <t xml:space="preserve">Paponetti </t>
  </si>
  <si>
    <t xml:space="preserve">Cesira </t>
  </si>
  <si>
    <t xml:space="preserve">Gaetani </t>
  </si>
  <si>
    <t xml:space="preserve">Masciangelo </t>
  </si>
  <si>
    <t xml:space="preserve">De Angelis </t>
  </si>
  <si>
    <t xml:space="preserve">Remo </t>
  </si>
  <si>
    <t xml:space="preserve">M70 </t>
  </si>
  <si>
    <t xml:space="preserve">Fazio </t>
  </si>
  <si>
    <t xml:space="preserve">Vero </t>
  </si>
  <si>
    <t xml:space="preserve">M65 </t>
  </si>
  <si>
    <t xml:space="preserve">Asci </t>
  </si>
  <si>
    <t xml:space="preserve">Sante </t>
  </si>
  <si>
    <t xml:space="preserve">Leucio </t>
  </si>
  <si>
    <t xml:space="preserve">Calello </t>
  </si>
  <si>
    <t xml:space="preserve">Nicola </t>
  </si>
  <si>
    <t xml:space="preserve">Tabacco </t>
  </si>
  <si>
    <t xml:space="preserve">Marianina </t>
  </si>
  <si>
    <t xml:space="preserve">De Michele </t>
  </si>
  <si>
    <t xml:space="preserve">Stefania </t>
  </si>
  <si>
    <t xml:space="preserve">Di Pastena </t>
  </si>
  <si>
    <t xml:space="preserve">Podistica Tiburtina </t>
  </si>
  <si>
    <t xml:space="preserve">Gregori </t>
  </si>
  <si>
    <t xml:space="preserve">Dominici </t>
  </si>
  <si>
    <t xml:space="preserve">Elio </t>
  </si>
  <si>
    <t xml:space="preserve">Manna </t>
  </si>
  <si>
    <t xml:space="preserve">Anna Maria </t>
  </si>
  <si>
    <t xml:space="preserve">F50-99 </t>
  </si>
  <si>
    <t xml:space="preserve">Lettieri </t>
  </si>
  <si>
    <t xml:space="preserve">Carolina </t>
  </si>
  <si>
    <t xml:space="preserve">Macale </t>
  </si>
  <si>
    <t xml:space="preserve">Lucia </t>
  </si>
  <si>
    <t xml:space="preserve">Chicarella </t>
  </si>
  <si>
    <t xml:space="preserve">Giorgio </t>
  </si>
  <si>
    <t xml:space="preserve">Tesone </t>
  </si>
  <si>
    <t xml:space="preserve">Stefano </t>
  </si>
  <si>
    <t>Mezza Maratona sui sentieri di Corradino di Svevia</t>
  </si>
  <si>
    <t>12ª edizione</t>
  </si>
  <si>
    <t>Sante Marie (AQ) Italia - Giovedì 01/11/2012</t>
  </si>
  <si>
    <t>A.S.D. Podistica Solidarietà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</si>
</sst>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sz val="22"/>
      <name val="Lucida Handwriting"/>
      <family val="4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4" xfId="0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1" fontId="6" fillId="0" borderId="3" xfId="0" applyNumberFormat="1" applyFont="1" applyBorder="1" applyAlignment="1">
      <alignment horizontal="center" vertical="center"/>
    </xf>
    <xf numFmtId="21" fontId="6" fillId="0" borderId="4" xfId="0" applyNumberFormat="1" applyFont="1" applyBorder="1" applyAlignment="1">
      <alignment horizontal="center" vertical="center"/>
    </xf>
    <xf numFmtId="21" fontId="6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6" t="s">
        <v>184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2" t="s">
        <v>185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186</v>
      </c>
      <c r="B3" s="33"/>
      <c r="C3" s="33"/>
      <c r="D3" s="33"/>
      <c r="E3" s="33"/>
      <c r="F3" s="33"/>
      <c r="G3" s="33"/>
      <c r="H3" s="3" t="s">
        <v>1</v>
      </c>
      <c r="I3" s="4">
        <v>22.1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0" t="s">
        <v>11</v>
      </c>
      <c r="C5" s="20" t="s">
        <v>12</v>
      </c>
      <c r="D5" s="23" t="s">
        <v>13</v>
      </c>
      <c r="E5" s="20" t="s">
        <v>14</v>
      </c>
      <c r="F5" s="26">
        <v>0.05959490740740741</v>
      </c>
      <c r="G5" s="10" t="str">
        <f aca="true" t="shared" si="0" ref="G5:G68">TEXT(INT((HOUR(F5)*3600+MINUTE(F5)*60+SECOND(F5))/$I$3/60),"0")&amp;"."&amp;TEXT(MOD((HOUR(F5)*3600+MINUTE(F5)*60+SECOND(F5))/$I$3,60),"00")&amp;"/km"</f>
        <v>3.53/km</v>
      </c>
      <c r="H5" s="11">
        <f aca="true" t="shared" si="1" ref="H5:H68">F5-$F$5</f>
        <v>0</v>
      </c>
      <c r="I5" s="11">
        <f>F5-INDEX($F$5:$F$85,MATCH(D5,$D$5:$D$85,0))</f>
        <v>0</v>
      </c>
    </row>
    <row r="6" spans="1:9" s="12" customFormat="1" ht="15" customHeight="1">
      <c r="A6" s="13">
        <v>2</v>
      </c>
      <c r="B6" s="21" t="s">
        <v>15</v>
      </c>
      <c r="C6" s="21" t="s">
        <v>16</v>
      </c>
      <c r="D6" s="24" t="s">
        <v>17</v>
      </c>
      <c r="E6" s="21" t="s">
        <v>18</v>
      </c>
      <c r="F6" s="27">
        <v>0.06118055555555555</v>
      </c>
      <c r="G6" s="13" t="str">
        <f t="shared" si="0"/>
        <v>3.59/km</v>
      </c>
      <c r="H6" s="14">
        <f t="shared" si="1"/>
        <v>0.0015856481481481416</v>
      </c>
      <c r="I6" s="14">
        <f>F6-INDEX($F$5:$F$85,MATCH(D6,$D$5:$D$85,0))</f>
        <v>0</v>
      </c>
    </row>
    <row r="7" spans="1:9" s="12" customFormat="1" ht="15" customHeight="1">
      <c r="A7" s="13">
        <v>3</v>
      </c>
      <c r="B7" s="21" t="s">
        <v>19</v>
      </c>
      <c r="C7" s="21" t="s">
        <v>20</v>
      </c>
      <c r="D7" s="24" t="s">
        <v>13</v>
      </c>
      <c r="E7" s="21" t="s">
        <v>21</v>
      </c>
      <c r="F7" s="27">
        <v>0.06791666666666667</v>
      </c>
      <c r="G7" s="13" t="str">
        <f t="shared" si="0"/>
        <v>4.26/km</v>
      </c>
      <c r="H7" s="14">
        <f t="shared" si="1"/>
        <v>0.008321759259259258</v>
      </c>
      <c r="I7" s="14">
        <f>F7-INDEX($F$5:$F$85,MATCH(D7,$D$5:$D$85,0))</f>
        <v>0.008321759259259258</v>
      </c>
    </row>
    <row r="8" spans="1:9" s="12" customFormat="1" ht="15" customHeight="1">
      <c r="A8" s="13">
        <v>4</v>
      </c>
      <c r="B8" s="21" t="s">
        <v>22</v>
      </c>
      <c r="C8" s="21" t="s">
        <v>23</v>
      </c>
      <c r="D8" s="24" t="s">
        <v>17</v>
      </c>
      <c r="E8" s="21" t="s">
        <v>24</v>
      </c>
      <c r="F8" s="27">
        <v>0.07001157407407409</v>
      </c>
      <c r="G8" s="13" t="str">
        <f t="shared" si="0"/>
        <v>4.34/km</v>
      </c>
      <c r="H8" s="14">
        <f t="shared" si="1"/>
        <v>0.010416666666666678</v>
      </c>
      <c r="I8" s="14">
        <f>F8-INDEX($F$5:$F$85,MATCH(D8,$D$5:$D$85,0))</f>
        <v>0.008831018518518537</v>
      </c>
    </row>
    <row r="9" spans="1:9" s="12" customFormat="1" ht="15" customHeight="1">
      <c r="A9" s="13">
        <v>5</v>
      </c>
      <c r="B9" s="21" t="s">
        <v>25</v>
      </c>
      <c r="C9" s="21" t="s">
        <v>26</v>
      </c>
      <c r="D9" s="24" t="s">
        <v>27</v>
      </c>
      <c r="E9" s="21" t="s">
        <v>28</v>
      </c>
      <c r="F9" s="27">
        <v>0.07379629629629629</v>
      </c>
      <c r="G9" s="13" t="str">
        <f t="shared" si="0"/>
        <v>4.49/km</v>
      </c>
      <c r="H9" s="14">
        <f t="shared" si="1"/>
        <v>0.014201388888888881</v>
      </c>
      <c r="I9" s="14">
        <f>F9-INDEX($F$5:$F$85,MATCH(D9,$D$5:$D$85,0))</f>
        <v>0</v>
      </c>
    </row>
    <row r="10" spans="1:9" s="12" customFormat="1" ht="15" customHeight="1">
      <c r="A10" s="13">
        <v>6</v>
      </c>
      <c r="B10" s="21" t="s">
        <v>29</v>
      </c>
      <c r="C10" s="21" t="s">
        <v>30</v>
      </c>
      <c r="D10" s="24" t="s">
        <v>17</v>
      </c>
      <c r="E10" s="21" t="s">
        <v>31</v>
      </c>
      <c r="F10" s="27">
        <v>0.07385416666666667</v>
      </c>
      <c r="G10" s="13" t="str">
        <f t="shared" si="0"/>
        <v>4.49/km</v>
      </c>
      <c r="H10" s="14">
        <f t="shared" si="1"/>
        <v>0.014259259259259256</v>
      </c>
      <c r="I10" s="14">
        <f>F10-INDEX($F$5:$F$85,MATCH(D10,$D$5:$D$85,0))</f>
        <v>0.012673611111111115</v>
      </c>
    </row>
    <row r="11" spans="1:9" s="12" customFormat="1" ht="15" customHeight="1">
      <c r="A11" s="13">
        <v>7</v>
      </c>
      <c r="B11" s="21" t="s">
        <v>32</v>
      </c>
      <c r="C11" s="21" t="s">
        <v>33</v>
      </c>
      <c r="D11" s="24" t="s">
        <v>27</v>
      </c>
      <c r="E11" s="21" t="s">
        <v>18</v>
      </c>
      <c r="F11" s="27">
        <v>0.0740625</v>
      </c>
      <c r="G11" s="13" t="str">
        <f t="shared" si="0"/>
        <v>4.50/km</v>
      </c>
      <c r="H11" s="14">
        <f t="shared" si="1"/>
        <v>0.014467592592592594</v>
      </c>
      <c r="I11" s="14">
        <f>F11-INDEX($F$5:$F$85,MATCH(D11,$D$5:$D$85,0))</f>
        <v>0.00026620370370371294</v>
      </c>
    </row>
    <row r="12" spans="1:9" s="12" customFormat="1" ht="15" customHeight="1">
      <c r="A12" s="13">
        <v>8</v>
      </c>
      <c r="B12" s="21" t="s">
        <v>34</v>
      </c>
      <c r="C12" s="21" t="s">
        <v>35</v>
      </c>
      <c r="D12" s="24" t="s">
        <v>27</v>
      </c>
      <c r="E12" s="21" t="s">
        <v>36</v>
      </c>
      <c r="F12" s="27">
        <v>0.07408564814814815</v>
      </c>
      <c r="G12" s="13" t="str">
        <f t="shared" si="0"/>
        <v>4.50/km</v>
      </c>
      <c r="H12" s="14">
        <f t="shared" si="1"/>
        <v>0.014490740740740742</v>
      </c>
      <c r="I12" s="14">
        <f>F12-INDEX($F$5:$F$85,MATCH(D12,$D$5:$D$85,0))</f>
        <v>0.0002893518518518601</v>
      </c>
    </row>
    <row r="13" spans="1:9" s="12" customFormat="1" ht="15" customHeight="1">
      <c r="A13" s="13">
        <v>9</v>
      </c>
      <c r="B13" s="21" t="s">
        <v>37</v>
      </c>
      <c r="C13" s="21" t="s">
        <v>38</v>
      </c>
      <c r="D13" s="24" t="s">
        <v>39</v>
      </c>
      <c r="E13" s="21" t="s">
        <v>40</v>
      </c>
      <c r="F13" s="27">
        <v>0.07428240740740741</v>
      </c>
      <c r="G13" s="13" t="str">
        <f t="shared" si="0"/>
        <v>4.50/km</v>
      </c>
      <c r="H13" s="14">
        <f t="shared" si="1"/>
        <v>0.0146875</v>
      </c>
      <c r="I13" s="14">
        <f>F13-INDEX($F$5:$F$85,MATCH(D13,$D$5:$D$85,0))</f>
        <v>0</v>
      </c>
    </row>
    <row r="14" spans="1:9" s="12" customFormat="1" ht="15" customHeight="1">
      <c r="A14" s="13">
        <v>10</v>
      </c>
      <c r="B14" s="21" t="s">
        <v>41</v>
      </c>
      <c r="C14" s="21" t="s">
        <v>42</v>
      </c>
      <c r="D14" s="24" t="s">
        <v>27</v>
      </c>
      <c r="E14" s="21" t="s">
        <v>24</v>
      </c>
      <c r="F14" s="27">
        <v>0.07641203703703704</v>
      </c>
      <c r="G14" s="13" t="str">
        <f t="shared" si="0"/>
        <v>4.59/km</v>
      </c>
      <c r="H14" s="14">
        <f t="shared" si="1"/>
        <v>0.016817129629629633</v>
      </c>
      <c r="I14" s="14">
        <f>F14-INDEX($F$5:$F$85,MATCH(D14,$D$5:$D$85,0))</f>
        <v>0.002615740740740752</v>
      </c>
    </row>
    <row r="15" spans="1:9" s="12" customFormat="1" ht="15" customHeight="1">
      <c r="A15" s="13">
        <v>11</v>
      </c>
      <c r="B15" s="21" t="s">
        <v>43</v>
      </c>
      <c r="C15" s="21" t="s">
        <v>44</v>
      </c>
      <c r="D15" s="24" t="s">
        <v>39</v>
      </c>
      <c r="E15" s="21" t="s">
        <v>45</v>
      </c>
      <c r="F15" s="27">
        <v>0.07689814814814815</v>
      </c>
      <c r="G15" s="13" t="str">
        <f t="shared" si="0"/>
        <v>5.01/km</v>
      </c>
      <c r="H15" s="14">
        <f t="shared" si="1"/>
        <v>0.017303240740740737</v>
      </c>
      <c r="I15" s="14">
        <f>F15-INDEX($F$5:$F$85,MATCH(D15,$D$5:$D$85,0))</f>
        <v>0.002615740740740738</v>
      </c>
    </row>
    <row r="16" spans="1:9" s="12" customFormat="1" ht="15" customHeight="1">
      <c r="A16" s="13">
        <v>12</v>
      </c>
      <c r="B16" s="21" t="s">
        <v>46</v>
      </c>
      <c r="C16" s="21" t="s">
        <v>47</v>
      </c>
      <c r="D16" s="24" t="s">
        <v>17</v>
      </c>
      <c r="E16" s="21" t="s">
        <v>45</v>
      </c>
      <c r="F16" s="27">
        <v>0.07689814814814815</v>
      </c>
      <c r="G16" s="13" t="str">
        <f t="shared" si="0"/>
        <v>5.01/km</v>
      </c>
      <c r="H16" s="14">
        <f t="shared" si="1"/>
        <v>0.017303240740740737</v>
      </c>
      <c r="I16" s="14">
        <f>F16-INDEX($F$5:$F$85,MATCH(D16,$D$5:$D$85,0))</f>
        <v>0.015717592592592596</v>
      </c>
    </row>
    <row r="17" spans="1:9" s="12" customFormat="1" ht="15" customHeight="1">
      <c r="A17" s="13">
        <v>13</v>
      </c>
      <c r="B17" s="21" t="s">
        <v>48</v>
      </c>
      <c r="C17" s="21" t="s">
        <v>30</v>
      </c>
      <c r="D17" s="24" t="s">
        <v>49</v>
      </c>
      <c r="E17" s="21" t="s">
        <v>50</v>
      </c>
      <c r="F17" s="27">
        <v>0.07699074074074073</v>
      </c>
      <c r="G17" s="13" t="str">
        <f t="shared" si="0"/>
        <v>5.01/km</v>
      </c>
      <c r="H17" s="14">
        <f t="shared" si="1"/>
        <v>0.017395833333333326</v>
      </c>
      <c r="I17" s="14">
        <f>F17-INDEX($F$5:$F$85,MATCH(D17,$D$5:$D$85,0))</f>
        <v>0</v>
      </c>
    </row>
    <row r="18" spans="1:9" s="12" customFormat="1" ht="15" customHeight="1">
      <c r="A18" s="13">
        <v>14</v>
      </c>
      <c r="B18" s="21" t="s">
        <v>51</v>
      </c>
      <c r="C18" s="21" t="s">
        <v>52</v>
      </c>
      <c r="D18" s="24" t="s">
        <v>13</v>
      </c>
      <c r="E18" s="21" t="s">
        <v>45</v>
      </c>
      <c r="F18" s="27">
        <v>0.07746527777777777</v>
      </c>
      <c r="G18" s="13" t="str">
        <f t="shared" si="0"/>
        <v>5.03/km</v>
      </c>
      <c r="H18" s="14">
        <f t="shared" si="1"/>
        <v>0.017870370370370363</v>
      </c>
      <c r="I18" s="14">
        <f>F18-INDEX($F$5:$F$85,MATCH(D18,$D$5:$D$85,0))</f>
        <v>0.017870370370370363</v>
      </c>
    </row>
    <row r="19" spans="1:9" s="12" customFormat="1" ht="15" customHeight="1">
      <c r="A19" s="13">
        <v>15</v>
      </c>
      <c r="B19" s="21" t="s">
        <v>53</v>
      </c>
      <c r="C19" s="21" t="s">
        <v>54</v>
      </c>
      <c r="D19" s="24" t="s">
        <v>17</v>
      </c>
      <c r="E19" s="21" t="s">
        <v>24</v>
      </c>
      <c r="F19" s="27">
        <v>0.07778935185185186</v>
      </c>
      <c r="G19" s="13" t="str">
        <f t="shared" si="0"/>
        <v>5.04/km</v>
      </c>
      <c r="H19" s="14">
        <f t="shared" si="1"/>
        <v>0.01819444444444445</v>
      </c>
      <c r="I19" s="14">
        <f>F19-INDEX($F$5:$F$85,MATCH(D19,$D$5:$D$85,0))</f>
        <v>0.01660879629629631</v>
      </c>
    </row>
    <row r="20" spans="1:9" s="12" customFormat="1" ht="15" customHeight="1">
      <c r="A20" s="13">
        <v>16</v>
      </c>
      <c r="B20" s="21" t="s">
        <v>55</v>
      </c>
      <c r="C20" s="21" t="s">
        <v>56</v>
      </c>
      <c r="D20" s="24" t="s">
        <v>13</v>
      </c>
      <c r="E20" s="21" t="s">
        <v>57</v>
      </c>
      <c r="F20" s="27">
        <v>0.07797453703703704</v>
      </c>
      <c r="G20" s="13" t="str">
        <f t="shared" si="0"/>
        <v>5.05/km</v>
      </c>
      <c r="H20" s="14">
        <f t="shared" si="1"/>
        <v>0.018379629629629628</v>
      </c>
      <c r="I20" s="14">
        <f>F20-INDEX($F$5:$F$85,MATCH(D20,$D$5:$D$85,0))</f>
        <v>0.018379629629629628</v>
      </c>
    </row>
    <row r="21" spans="1:9" s="12" customFormat="1" ht="15" customHeight="1">
      <c r="A21" s="13">
        <v>17</v>
      </c>
      <c r="B21" s="21" t="s">
        <v>58</v>
      </c>
      <c r="C21" s="21" t="s">
        <v>59</v>
      </c>
      <c r="D21" s="24" t="s">
        <v>17</v>
      </c>
      <c r="E21" s="21" t="s">
        <v>60</v>
      </c>
      <c r="F21" s="27">
        <v>0.08047453703703704</v>
      </c>
      <c r="G21" s="13" t="str">
        <f t="shared" si="0"/>
        <v>5.15/km</v>
      </c>
      <c r="H21" s="14">
        <f t="shared" si="1"/>
        <v>0.02087962962962963</v>
      </c>
      <c r="I21" s="14">
        <f>F21-INDEX($F$5:$F$85,MATCH(D21,$D$5:$D$85,0))</f>
        <v>0.01929398148148149</v>
      </c>
    </row>
    <row r="22" spans="1:9" s="12" customFormat="1" ht="15" customHeight="1">
      <c r="A22" s="13">
        <v>18</v>
      </c>
      <c r="B22" s="21" t="s">
        <v>61</v>
      </c>
      <c r="C22" s="21" t="s">
        <v>62</v>
      </c>
      <c r="D22" s="24" t="s">
        <v>17</v>
      </c>
      <c r="E22" s="21" t="s">
        <v>50</v>
      </c>
      <c r="F22" s="27">
        <v>0.08047453703703704</v>
      </c>
      <c r="G22" s="13" t="str">
        <f t="shared" si="0"/>
        <v>5.15/km</v>
      </c>
      <c r="H22" s="14">
        <f t="shared" si="1"/>
        <v>0.02087962962962963</v>
      </c>
      <c r="I22" s="14">
        <f>F22-INDEX($F$5:$F$85,MATCH(D22,$D$5:$D$85,0))</f>
        <v>0.01929398148148149</v>
      </c>
    </row>
    <row r="23" spans="1:9" s="12" customFormat="1" ht="15" customHeight="1">
      <c r="A23" s="13">
        <v>19</v>
      </c>
      <c r="B23" s="21" t="s">
        <v>63</v>
      </c>
      <c r="C23" s="21" t="s">
        <v>30</v>
      </c>
      <c r="D23" s="24" t="s">
        <v>13</v>
      </c>
      <c r="E23" s="21" t="s">
        <v>64</v>
      </c>
      <c r="F23" s="27">
        <v>0.0805787037037037</v>
      </c>
      <c r="G23" s="13" t="str">
        <f t="shared" si="0"/>
        <v>5.15/km</v>
      </c>
      <c r="H23" s="14">
        <f t="shared" si="1"/>
        <v>0.020983796296296285</v>
      </c>
      <c r="I23" s="14">
        <f>F23-INDEX($F$5:$F$85,MATCH(D23,$D$5:$D$85,0))</f>
        <v>0.020983796296296285</v>
      </c>
    </row>
    <row r="24" spans="1:9" s="12" customFormat="1" ht="15" customHeight="1">
      <c r="A24" s="13">
        <v>20</v>
      </c>
      <c r="B24" s="21" t="s">
        <v>65</v>
      </c>
      <c r="C24" s="21" t="s">
        <v>66</v>
      </c>
      <c r="D24" s="24" t="s">
        <v>39</v>
      </c>
      <c r="E24" s="21" t="s">
        <v>57</v>
      </c>
      <c r="F24" s="27">
        <v>0.08105324074074073</v>
      </c>
      <c r="G24" s="13" t="str">
        <f t="shared" si="0"/>
        <v>5.17/km</v>
      </c>
      <c r="H24" s="14">
        <f t="shared" si="1"/>
        <v>0.021458333333333322</v>
      </c>
      <c r="I24" s="14">
        <f>F24-INDEX($F$5:$F$85,MATCH(D24,$D$5:$D$85,0))</f>
        <v>0.006770833333333323</v>
      </c>
    </row>
    <row r="25" spans="1:9" s="12" customFormat="1" ht="15" customHeight="1">
      <c r="A25" s="13">
        <v>21</v>
      </c>
      <c r="B25" s="21" t="s">
        <v>67</v>
      </c>
      <c r="C25" s="21" t="s">
        <v>68</v>
      </c>
      <c r="D25" s="24" t="s">
        <v>69</v>
      </c>
      <c r="E25" s="21" t="s">
        <v>50</v>
      </c>
      <c r="F25" s="27">
        <v>0.08105324074074073</v>
      </c>
      <c r="G25" s="13" t="str">
        <f t="shared" si="0"/>
        <v>5.17/km</v>
      </c>
      <c r="H25" s="14">
        <f t="shared" si="1"/>
        <v>0.021458333333333322</v>
      </c>
      <c r="I25" s="14">
        <f>F25-INDEX($F$5:$F$85,MATCH(D25,$D$5:$D$85,0))</f>
        <v>0</v>
      </c>
    </row>
    <row r="26" spans="1:9" s="12" customFormat="1" ht="15" customHeight="1">
      <c r="A26" s="13">
        <v>22</v>
      </c>
      <c r="B26" s="21" t="s">
        <v>70</v>
      </c>
      <c r="C26" s="21" t="s">
        <v>71</v>
      </c>
      <c r="D26" s="24" t="s">
        <v>69</v>
      </c>
      <c r="E26" s="21" t="s">
        <v>45</v>
      </c>
      <c r="F26" s="27">
        <v>0.08237268518518519</v>
      </c>
      <c r="G26" s="13" t="str">
        <f t="shared" si="0"/>
        <v>5.22/km</v>
      </c>
      <c r="H26" s="14">
        <f t="shared" si="1"/>
        <v>0.02277777777777778</v>
      </c>
      <c r="I26" s="14">
        <f>F26-INDEX($F$5:$F$85,MATCH(D26,$D$5:$D$85,0))</f>
        <v>0.0013194444444444564</v>
      </c>
    </row>
    <row r="27" spans="1:9" s="12" customFormat="1" ht="15" customHeight="1">
      <c r="A27" s="13">
        <v>23</v>
      </c>
      <c r="B27" s="21" t="s">
        <v>72</v>
      </c>
      <c r="C27" s="21" t="s">
        <v>73</v>
      </c>
      <c r="D27" s="24" t="s">
        <v>69</v>
      </c>
      <c r="E27" s="21" t="s">
        <v>40</v>
      </c>
      <c r="F27" s="27">
        <v>0.08260416666666666</v>
      </c>
      <c r="G27" s="13" t="str">
        <f t="shared" si="0"/>
        <v>5.23/km</v>
      </c>
      <c r="H27" s="14">
        <f t="shared" si="1"/>
        <v>0.02300925925925925</v>
      </c>
      <c r="I27" s="14">
        <f>F27-INDEX($F$5:$F$85,MATCH(D27,$D$5:$D$85,0))</f>
        <v>0.0015509259259259278</v>
      </c>
    </row>
    <row r="28" spans="1:9" s="15" customFormat="1" ht="15" customHeight="1">
      <c r="A28" s="13">
        <v>24</v>
      </c>
      <c r="B28" s="21" t="s">
        <v>74</v>
      </c>
      <c r="C28" s="21" t="s">
        <v>75</v>
      </c>
      <c r="D28" s="24" t="s">
        <v>76</v>
      </c>
      <c r="E28" s="21" t="s">
        <v>77</v>
      </c>
      <c r="F28" s="27">
        <v>0.08366898148148148</v>
      </c>
      <c r="G28" s="13" t="str">
        <f t="shared" si="0"/>
        <v>5.27/km</v>
      </c>
      <c r="H28" s="14">
        <f t="shared" si="1"/>
        <v>0.024074074074074074</v>
      </c>
      <c r="I28" s="14">
        <f>F28-INDEX($F$5:$F$85,MATCH(D28,$D$5:$D$85,0))</f>
        <v>0</v>
      </c>
    </row>
    <row r="29" spans="1:9" ht="15" customHeight="1">
      <c r="A29" s="13">
        <v>25</v>
      </c>
      <c r="B29" s="21" t="s">
        <v>78</v>
      </c>
      <c r="C29" s="21" t="s">
        <v>79</v>
      </c>
      <c r="D29" s="24" t="s">
        <v>39</v>
      </c>
      <c r="E29" s="21" t="s">
        <v>45</v>
      </c>
      <c r="F29" s="27">
        <v>0.08454861111111112</v>
      </c>
      <c r="G29" s="13" t="str">
        <f t="shared" si="0"/>
        <v>5.31/km</v>
      </c>
      <c r="H29" s="14">
        <f t="shared" si="1"/>
        <v>0.024953703703703707</v>
      </c>
      <c r="I29" s="14">
        <f>F29-INDEX($F$5:$F$85,MATCH(D29,$D$5:$D$85,0))</f>
        <v>0.010266203703703708</v>
      </c>
    </row>
    <row r="30" spans="1:9" ht="15" customHeight="1">
      <c r="A30" s="13">
        <v>26</v>
      </c>
      <c r="B30" s="21" t="s">
        <v>80</v>
      </c>
      <c r="C30" s="21" t="s">
        <v>81</v>
      </c>
      <c r="D30" s="24" t="s">
        <v>49</v>
      </c>
      <c r="E30" s="21" t="s">
        <v>40</v>
      </c>
      <c r="F30" s="27">
        <v>0.0850925925925926</v>
      </c>
      <c r="G30" s="13" t="str">
        <f t="shared" si="0"/>
        <v>5.33/km</v>
      </c>
      <c r="H30" s="14">
        <f t="shared" si="1"/>
        <v>0.025497685185185186</v>
      </c>
      <c r="I30" s="14">
        <f>F30-INDEX($F$5:$F$85,MATCH(D30,$D$5:$D$85,0))</f>
        <v>0.00810185185185186</v>
      </c>
    </row>
    <row r="31" spans="1:9" ht="15" customHeight="1">
      <c r="A31" s="13">
        <v>27</v>
      </c>
      <c r="B31" s="21" t="s">
        <v>82</v>
      </c>
      <c r="C31" s="21" t="s">
        <v>83</v>
      </c>
      <c r="D31" s="24" t="s">
        <v>49</v>
      </c>
      <c r="E31" s="21" t="s">
        <v>84</v>
      </c>
      <c r="F31" s="27">
        <v>0.08512731481481482</v>
      </c>
      <c r="G31" s="13" t="str">
        <f t="shared" si="0"/>
        <v>5.33/km</v>
      </c>
      <c r="H31" s="14">
        <f t="shared" si="1"/>
        <v>0.025532407407407413</v>
      </c>
      <c r="I31" s="14">
        <f>F31-INDEX($F$5:$F$85,MATCH(D31,$D$5:$D$85,0))</f>
        <v>0.008136574074074088</v>
      </c>
    </row>
    <row r="32" spans="1:9" ht="15" customHeight="1">
      <c r="A32" s="13">
        <v>28</v>
      </c>
      <c r="B32" s="21" t="s">
        <v>85</v>
      </c>
      <c r="C32" s="21" t="s">
        <v>86</v>
      </c>
      <c r="D32" s="24" t="s">
        <v>27</v>
      </c>
      <c r="E32" s="21" t="s">
        <v>18</v>
      </c>
      <c r="F32" s="27">
        <v>0.08630787037037037</v>
      </c>
      <c r="G32" s="13" t="str">
        <f t="shared" si="0"/>
        <v>5.37/km</v>
      </c>
      <c r="H32" s="14">
        <f t="shared" si="1"/>
        <v>0.02671296296296296</v>
      </c>
      <c r="I32" s="14">
        <f>F32-INDEX($F$5:$F$85,MATCH(D32,$D$5:$D$85,0))</f>
        <v>0.012511574074074078</v>
      </c>
    </row>
    <row r="33" spans="1:9" ht="15" customHeight="1">
      <c r="A33" s="13">
        <v>29</v>
      </c>
      <c r="B33" s="21" t="s">
        <v>87</v>
      </c>
      <c r="C33" s="21" t="s">
        <v>88</v>
      </c>
      <c r="D33" s="24" t="s">
        <v>17</v>
      </c>
      <c r="E33" s="21" t="s">
        <v>89</v>
      </c>
      <c r="F33" s="27">
        <v>0.0866087962962963</v>
      </c>
      <c r="G33" s="13" t="str">
        <f t="shared" si="0"/>
        <v>5.39/km</v>
      </c>
      <c r="H33" s="14">
        <f t="shared" si="1"/>
        <v>0.027013888888888886</v>
      </c>
      <c r="I33" s="14">
        <f>F33-INDEX($F$5:$F$85,MATCH(D33,$D$5:$D$85,0))</f>
        <v>0.025428240740740744</v>
      </c>
    </row>
    <row r="34" spans="1:9" ht="15" customHeight="1">
      <c r="A34" s="13">
        <v>30</v>
      </c>
      <c r="B34" s="21" t="s">
        <v>90</v>
      </c>
      <c r="C34" s="21" t="s">
        <v>91</v>
      </c>
      <c r="D34" s="24" t="s">
        <v>49</v>
      </c>
      <c r="E34" s="21" t="s">
        <v>45</v>
      </c>
      <c r="F34" s="27">
        <v>0.08668981481481482</v>
      </c>
      <c r="G34" s="13" t="str">
        <f t="shared" si="0"/>
        <v>5.39/km</v>
      </c>
      <c r="H34" s="14">
        <f t="shared" si="1"/>
        <v>0.027094907407407408</v>
      </c>
      <c r="I34" s="14">
        <f>F34-INDEX($F$5:$F$85,MATCH(D34,$D$5:$D$85,0))</f>
        <v>0.009699074074074082</v>
      </c>
    </row>
    <row r="35" spans="1:9" ht="15" customHeight="1">
      <c r="A35" s="13">
        <v>31</v>
      </c>
      <c r="B35" s="21" t="s">
        <v>25</v>
      </c>
      <c r="C35" s="21" t="s">
        <v>92</v>
      </c>
      <c r="D35" s="24" t="s">
        <v>76</v>
      </c>
      <c r="E35" s="21" t="s">
        <v>45</v>
      </c>
      <c r="F35" s="27">
        <v>0.08716435185185185</v>
      </c>
      <c r="G35" s="13" t="str">
        <f t="shared" si="0"/>
        <v>5.41/km</v>
      </c>
      <c r="H35" s="14">
        <f t="shared" si="1"/>
        <v>0.027569444444444445</v>
      </c>
      <c r="I35" s="14">
        <f>F35-INDEX($F$5:$F$85,MATCH(D35,$D$5:$D$85,0))</f>
        <v>0.003495370370370371</v>
      </c>
    </row>
    <row r="36" spans="1:9" ht="15" customHeight="1">
      <c r="A36" s="37">
        <v>32</v>
      </c>
      <c r="B36" s="38" t="s">
        <v>93</v>
      </c>
      <c r="C36" s="38" t="s">
        <v>26</v>
      </c>
      <c r="D36" s="37" t="s">
        <v>69</v>
      </c>
      <c r="E36" s="38" t="s">
        <v>187</v>
      </c>
      <c r="F36" s="39">
        <v>0.08760416666666666</v>
      </c>
      <c r="G36" s="37" t="str">
        <f t="shared" si="0"/>
        <v>5.42/km</v>
      </c>
      <c r="H36" s="40">
        <f t="shared" si="1"/>
        <v>0.028009259259259255</v>
      </c>
      <c r="I36" s="40">
        <f>F36-INDEX($F$5:$F$85,MATCH(D36,$D$5:$D$85,0))</f>
        <v>0.006550925925925932</v>
      </c>
    </row>
    <row r="37" spans="1:9" ht="15" customHeight="1">
      <c r="A37" s="37">
        <v>33</v>
      </c>
      <c r="B37" s="38" t="s">
        <v>94</v>
      </c>
      <c r="C37" s="38" t="s">
        <v>95</v>
      </c>
      <c r="D37" s="37" t="s">
        <v>96</v>
      </c>
      <c r="E37" s="38" t="s">
        <v>187</v>
      </c>
      <c r="F37" s="39">
        <v>0.0878125</v>
      </c>
      <c r="G37" s="37" t="str">
        <f t="shared" si="0"/>
        <v>5.43/km</v>
      </c>
      <c r="H37" s="40">
        <f t="shared" si="1"/>
        <v>0.028217592592592593</v>
      </c>
      <c r="I37" s="40">
        <f>F37-INDEX($F$5:$F$85,MATCH(D37,$D$5:$D$85,0))</f>
        <v>0</v>
      </c>
    </row>
    <row r="38" spans="1:9" ht="15" customHeight="1">
      <c r="A38" s="13">
        <v>34</v>
      </c>
      <c r="B38" s="21" t="s">
        <v>97</v>
      </c>
      <c r="C38" s="21" t="s">
        <v>98</v>
      </c>
      <c r="D38" s="24" t="s">
        <v>39</v>
      </c>
      <c r="E38" s="21" t="s">
        <v>99</v>
      </c>
      <c r="F38" s="27">
        <v>0.08817129629629629</v>
      </c>
      <c r="G38" s="13" t="str">
        <f t="shared" si="0"/>
        <v>5.45/km</v>
      </c>
      <c r="H38" s="14">
        <f t="shared" si="1"/>
        <v>0.02857638888888888</v>
      </c>
      <c r="I38" s="14">
        <f>F38-INDEX($F$5:$F$85,MATCH(D38,$D$5:$D$85,0))</f>
        <v>0.013888888888888881</v>
      </c>
    </row>
    <row r="39" spans="1:9" ht="15" customHeight="1">
      <c r="A39" s="13">
        <v>35</v>
      </c>
      <c r="B39" s="21" t="s">
        <v>100</v>
      </c>
      <c r="C39" s="21" t="s">
        <v>101</v>
      </c>
      <c r="D39" s="24" t="s">
        <v>96</v>
      </c>
      <c r="E39" s="21" t="s">
        <v>60</v>
      </c>
      <c r="F39" s="27">
        <v>0.08825231481481481</v>
      </c>
      <c r="G39" s="13" t="str">
        <f t="shared" si="0"/>
        <v>5.45/km</v>
      </c>
      <c r="H39" s="14">
        <f t="shared" si="1"/>
        <v>0.028657407407407402</v>
      </c>
      <c r="I39" s="14">
        <f>F39-INDEX($F$5:$F$85,MATCH(D39,$D$5:$D$85,0))</f>
        <v>0.00043981481481480955</v>
      </c>
    </row>
    <row r="40" spans="1:9" ht="15" customHeight="1">
      <c r="A40" s="37">
        <v>36</v>
      </c>
      <c r="B40" s="38" t="s">
        <v>102</v>
      </c>
      <c r="C40" s="38" t="s">
        <v>103</v>
      </c>
      <c r="D40" s="37" t="s">
        <v>17</v>
      </c>
      <c r="E40" s="38" t="s">
        <v>187</v>
      </c>
      <c r="F40" s="39">
        <v>0.08850694444444444</v>
      </c>
      <c r="G40" s="37" t="str">
        <f t="shared" si="0"/>
        <v>5.46/km</v>
      </c>
      <c r="H40" s="40">
        <f t="shared" si="1"/>
        <v>0.028912037037037035</v>
      </c>
      <c r="I40" s="40">
        <f>F40-INDEX($F$5:$F$85,MATCH(D40,$D$5:$D$85,0))</f>
        <v>0.027326388888888893</v>
      </c>
    </row>
    <row r="41" spans="1:9" ht="15" customHeight="1">
      <c r="A41" s="13">
        <v>37</v>
      </c>
      <c r="B41" s="21" t="s">
        <v>104</v>
      </c>
      <c r="C41" s="21" t="s">
        <v>42</v>
      </c>
      <c r="D41" s="24" t="s">
        <v>69</v>
      </c>
      <c r="E41" s="21" t="s">
        <v>40</v>
      </c>
      <c r="F41" s="27">
        <v>0.08863425925925926</v>
      </c>
      <c r="G41" s="13" t="str">
        <f t="shared" si="0"/>
        <v>5.47/km</v>
      </c>
      <c r="H41" s="14">
        <f t="shared" si="1"/>
        <v>0.02903935185185185</v>
      </c>
      <c r="I41" s="14">
        <f>F41-INDEX($F$5:$F$85,MATCH(D41,$D$5:$D$85,0))</f>
        <v>0.007581018518518529</v>
      </c>
    </row>
    <row r="42" spans="1:9" ht="15" customHeight="1">
      <c r="A42" s="13">
        <v>38</v>
      </c>
      <c r="B42" s="21" t="s">
        <v>105</v>
      </c>
      <c r="C42" s="21" t="s">
        <v>62</v>
      </c>
      <c r="D42" s="24" t="s">
        <v>69</v>
      </c>
      <c r="E42" s="21" t="s">
        <v>106</v>
      </c>
      <c r="F42" s="27">
        <v>0.09068287037037037</v>
      </c>
      <c r="G42" s="13" t="str">
        <f t="shared" si="0"/>
        <v>5.55/km</v>
      </c>
      <c r="H42" s="14">
        <f t="shared" si="1"/>
        <v>0.031087962962962963</v>
      </c>
      <c r="I42" s="14">
        <f>F42-INDEX($F$5:$F$85,MATCH(D42,$D$5:$D$85,0))</f>
        <v>0.00962962962962964</v>
      </c>
    </row>
    <row r="43" spans="1:9" ht="15" customHeight="1">
      <c r="A43" s="13">
        <v>39</v>
      </c>
      <c r="B43" s="21" t="s">
        <v>107</v>
      </c>
      <c r="C43" s="21" t="s">
        <v>52</v>
      </c>
      <c r="D43" s="24" t="s">
        <v>39</v>
      </c>
      <c r="E43" s="21" t="s">
        <v>45</v>
      </c>
      <c r="F43" s="27">
        <v>0.09125</v>
      </c>
      <c r="G43" s="13" t="str">
        <f t="shared" si="0"/>
        <v>5.57/km</v>
      </c>
      <c r="H43" s="14">
        <f t="shared" si="1"/>
        <v>0.03165509259259259</v>
      </c>
      <c r="I43" s="14">
        <f>F43-INDEX($F$5:$F$85,MATCH(D43,$D$5:$D$85,0))</f>
        <v>0.01696759259259259</v>
      </c>
    </row>
    <row r="44" spans="1:9" ht="15" customHeight="1">
      <c r="A44" s="13">
        <v>40</v>
      </c>
      <c r="B44" s="21" t="s">
        <v>108</v>
      </c>
      <c r="C44" s="21" t="s">
        <v>109</v>
      </c>
      <c r="D44" s="24" t="s">
        <v>69</v>
      </c>
      <c r="E44" s="21" t="s">
        <v>18</v>
      </c>
      <c r="F44" s="27">
        <v>0.0914699074074074</v>
      </c>
      <c r="G44" s="13" t="str">
        <f t="shared" si="0"/>
        <v>5.58/km</v>
      </c>
      <c r="H44" s="14">
        <f t="shared" si="1"/>
        <v>0.031874999999999994</v>
      </c>
      <c r="I44" s="14">
        <f>F44-INDEX($F$5:$F$85,MATCH(D44,$D$5:$D$85,0))</f>
        <v>0.010416666666666671</v>
      </c>
    </row>
    <row r="45" spans="1:9" ht="15" customHeight="1">
      <c r="A45" s="37">
        <v>41</v>
      </c>
      <c r="B45" s="38" t="s">
        <v>110</v>
      </c>
      <c r="C45" s="38" t="s">
        <v>68</v>
      </c>
      <c r="D45" s="37" t="s">
        <v>111</v>
      </c>
      <c r="E45" s="38" t="s">
        <v>187</v>
      </c>
      <c r="F45" s="39">
        <v>0.09258101851851852</v>
      </c>
      <c r="G45" s="37" t="str">
        <f t="shared" si="0"/>
        <v>6.02/km</v>
      </c>
      <c r="H45" s="40">
        <f t="shared" si="1"/>
        <v>0.03298611111111111</v>
      </c>
      <c r="I45" s="40">
        <f>F45-INDEX($F$5:$F$85,MATCH(D45,$D$5:$D$85,0))</f>
        <v>0</v>
      </c>
    </row>
    <row r="46" spans="1:9" ht="15" customHeight="1">
      <c r="A46" s="13">
        <v>42</v>
      </c>
      <c r="B46" s="21" t="s">
        <v>112</v>
      </c>
      <c r="C46" s="21" t="s">
        <v>113</v>
      </c>
      <c r="D46" s="24" t="s">
        <v>111</v>
      </c>
      <c r="E46" s="21" t="s">
        <v>24</v>
      </c>
      <c r="F46" s="27">
        <v>0.0929861111111111</v>
      </c>
      <c r="G46" s="13" t="str">
        <f t="shared" si="0"/>
        <v>6.04/km</v>
      </c>
      <c r="H46" s="14">
        <f t="shared" si="1"/>
        <v>0.033391203703703694</v>
      </c>
      <c r="I46" s="14">
        <f>F46-INDEX($F$5:$F$85,MATCH(D46,$D$5:$D$85,0))</f>
        <v>0.0004050925925925819</v>
      </c>
    </row>
    <row r="47" spans="1:9" ht="15" customHeight="1">
      <c r="A47" s="13">
        <v>43</v>
      </c>
      <c r="B47" s="21" t="s">
        <v>114</v>
      </c>
      <c r="C47" s="21" t="s">
        <v>115</v>
      </c>
      <c r="D47" s="24" t="s">
        <v>39</v>
      </c>
      <c r="E47" s="21" t="s">
        <v>57</v>
      </c>
      <c r="F47" s="27">
        <v>0.09351851851851851</v>
      </c>
      <c r="G47" s="13" t="str">
        <f t="shared" si="0"/>
        <v>6.06/km</v>
      </c>
      <c r="H47" s="14">
        <f t="shared" si="1"/>
        <v>0.033923611111111106</v>
      </c>
      <c r="I47" s="14">
        <f>F47-INDEX($F$5:$F$85,MATCH(D47,$D$5:$D$85,0))</f>
        <v>0.019236111111111107</v>
      </c>
    </row>
    <row r="48" spans="1:9" ht="15" customHeight="1">
      <c r="A48" s="13">
        <v>44</v>
      </c>
      <c r="B48" s="21" t="s">
        <v>116</v>
      </c>
      <c r="C48" s="21" t="s">
        <v>117</v>
      </c>
      <c r="D48" s="24" t="s">
        <v>96</v>
      </c>
      <c r="E48" s="21" t="s">
        <v>45</v>
      </c>
      <c r="F48" s="27">
        <v>0.09425925925925926</v>
      </c>
      <c r="G48" s="13" t="str">
        <f t="shared" si="0"/>
        <v>6.09/km</v>
      </c>
      <c r="H48" s="14">
        <f t="shared" si="1"/>
        <v>0.034664351851851856</v>
      </c>
      <c r="I48" s="14">
        <f>F48-INDEX($F$5:$F$85,MATCH(D48,$D$5:$D$85,0))</f>
        <v>0.006446759259259263</v>
      </c>
    </row>
    <row r="49" spans="1:9" ht="15" customHeight="1">
      <c r="A49" s="13">
        <v>45</v>
      </c>
      <c r="B49" s="21" t="s">
        <v>118</v>
      </c>
      <c r="C49" s="21" t="s">
        <v>119</v>
      </c>
      <c r="D49" s="24" t="s">
        <v>69</v>
      </c>
      <c r="E49" s="21" t="s">
        <v>50</v>
      </c>
      <c r="F49" s="27">
        <v>0.09425925925925926</v>
      </c>
      <c r="G49" s="13" t="str">
        <f t="shared" si="0"/>
        <v>6.09/km</v>
      </c>
      <c r="H49" s="14">
        <f t="shared" si="1"/>
        <v>0.034664351851851856</v>
      </c>
      <c r="I49" s="14">
        <f>F49-INDEX($F$5:$F$85,MATCH(D49,$D$5:$D$85,0))</f>
        <v>0.013206018518518534</v>
      </c>
    </row>
    <row r="50" spans="1:9" ht="15" customHeight="1">
      <c r="A50" s="13">
        <v>46</v>
      </c>
      <c r="B50" s="21" t="s">
        <v>120</v>
      </c>
      <c r="C50" s="21" t="s">
        <v>121</v>
      </c>
      <c r="D50" s="24" t="s">
        <v>13</v>
      </c>
      <c r="E50" s="21" t="s">
        <v>122</v>
      </c>
      <c r="F50" s="27">
        <v>0.09436342592592593</v>
      </c>
      <c r="G50" s="13" t="str">
        <f t="shared" si="0"/>
        <v>6.09/km</v>
      </c>
      <c r="H50" s="14">
        <f t="shared" si="1"/>
        <v>0.034768518518518525</v>
      </c>
      <c r="I50" s="14">
        <f>F50-INDEX($F$5:$F$85,MATCH(D50,$D$5:$D$85,0))</f>
        <v>0.034768518518518525</v>
      </c>
    </row>
    <row r="51" spans="1:9" ht="15" customHeight="1">
      <c r="A51" s="13">
        <v>47</v>
      </c>
      <c r="B51" s="21" t="s">
        <v>123</v>
      </c>
      <c r="C51" s="21" t="s">
        <v>56</v>
      </c>
      <c r="D51" s="24" t="s">
        <v>111</v>
      </c>
      <c r="E51" s="21" t="s">
        <v>50</v>
      </c>
      <c r="F51" s="27">
        <v>0.09565972222222223</v>
      </c>
      <c r="G51" s="13" t="str">
        <f t="shared" si="0"/>
        <v>6.14/km</v>
      </c>
      <c r="H51" s="14">
        <f t="shared" si="1"/>
        <v>0.03606481481481482</v>
      </c>
      <c r="I51" s="14">
        <f>F51-INDEX($F$5:$F$85,MATCH(D51,$D$5:$D$85,0))</f>
        <v>0.0030787037037037085</v>
      </c>
    </row>
    <row r="52" spans="1:9" ht="15" customHeight="1">
      <c r="A52" s="13">
        <v>48</v>
      </c>
      <c r="B52" s="21" t="s">
        <v>124</v>
      </c>
      <c r="C52" s="21" t="s">
        <v>125</v>
      </c>
      <c r="D52" s="24" t="s">
        <v>76</v>
      </c>
      <c r="E52" s="21" t="s">
        <v>21</v>
      </c>
      <c r="F52" s="27">
        <v>0.09635416666666667</v>
      </c>
      <c r="G52" s="13" t="str">
        <f t="shared" si="0"/>
        <v>6.17/km</v>
      </c>
      <c r="H52" s="14">
        <f t="shared" si="1"/>
        <v>0.03675925925925926</v>
      </c>
      <c r="I52" s="14">
        <f>F52-INDEX($F$5:$F$85,MATCH(D52,$D$5:$D$85,0))</f>
        <v>0.012685185185185188</v>
      </c>
    </row>
    <row r="53" spans="1:9" ht="15" customHeight="1">
      <c r="A53" s="13">
        <v>49</v>
      </c>
      <c r="B53" s="21" t="s">
        <v>126</v>
      </c>
      <c r="C53" s="21" t="s">
        <v>127</v>
      </c>
      <c r="D53" s="24" t="s">
        <v>39</v>
      </c>
      <c r="E53" s="21" t="s">
        <v>24</v>
      </c>
      <c r="F53" s="27">
        <v>0.09672453703703704</v>
      </c>
      <c r="G53" s="13" t="str">
        <f t="shared" si="0"/>
        <v>6.18/km</v>
      </c>
      <c r="H53" s="14">
        <f t="shared" si="1"/>
        <v>0.03712962962962963</v>
      </c>
      <c r="I53" s="14">
        <f>F53-INDEX($F$5:$F$85,MATCH(D53,$D$5:$D$85,0))</f>
        <v>0.02244212962962963</v>
      </c>
    </row>
    <row r="54" spans="1:9" ht="15" customHeight="1">
      <c r="A54" s="13">
        <v>50</v>
      </c>
      <c r="B54" s="21" t="s">
        <v>128</v>
      </c>
      <c r="C54" s="21" t="s">
        <v>113</v>
      </c>
      <c r="D54" s="24" t="s">
        <v>39</v>
      </c>
      <c r="E54" s="21" t="s">
        <v>24</v>
      </c>
      <c r="F54" s="27">
        <v>0.0983912037037037</v>
      </c>
      <c r="G54" s="13" t="str">
        <f t="shared" si="0"/>
        <v>6.25/km</v>
      </c>
      <c r="H54" s="14">
        <f t="shared" si="1"/>
        <v>0.038796296296296294</v>
      </c>
      <c r="I54" s="14">
        <f>F54-INDEX($F$5:$F$85,MATCH(D54,$D$5:$D$85,0))</f>
        <v>0.024108796296296295</v>
      </c>
    </row>
    <row r="55" spans="1:9" ht="15" customHeight="1">
      <c r="A55" s="13">
        <v>51</v>
      </c>
      <c r="B55" s="21" t="s">
        <v>37</v>
      </c>
      <c r="C55" s="21" t="s">
        <v>129</v>
      </c>
      <c r="D55" s="24" t="s">
        <v>69</v>
      </c>
      <c r="E55" s="21" t="s">
        <v>40</v>
      </c>
      <c r="F55" s="27">
        <v>0.09950231481481482</v>
      </c>
      <c r="G55" s="13" t="str">
        <f t="shared" si="0"/>
        <v>6.29/km</v>
      </c>
      <c r="H55" s="14">
        <f t="shared" si="1"/>
        <v>0.03990740740740741</v>
      </c>
      <c r="I55" s="14">
        <f>F55-INDEX($F$5:$F$85,MATCH(D55,$D$5:$D$85,0))</f>
        <v>0.01844907407407409</v>
      </c>
    </row>
    <row r="56" spans="1:9" ht="15" customHeight="1">
      <c r="A56" s="13">
        <v>52</v>
      </c>
      <c r="B56" s="21" t="s">
        <v>130</v>
      </c>
      <c r="C56" s="21" t="s">
        <v>52</v>
      </c>
      <c r="D56" s="24" t="s">
        <v>49</v>
      </c>
      <c r="E56" s="21" t="s">
        <v>64</v>
      </c>
      <c r="F56" s="27">
        <v>0.1001851851851852</v>
      </c>
      <c r="G56" s="13" t="str">
        <f t="shared" si="0"/>
        <v>6.32/km</v>
      </c>
      <c r="H56" s="14">
        <f t="shared" si="1"/>
        <v>0.04059027777777779</v>
      </c>
      <c r="I56" s="14">
        <f>F56-INDEX($F$5:$F$85,MATCH(D56,$D$5:$D$85,0))</f>
        <v>0.023194444444444462</v>
      </c>
    </row>
    <row r="57" spans="1:9" ht="15" customHeight="1">
      <c r="A57" s="13">
        <v>53</v>
      </c>
      <c r="B57" s="21" t="s">
        <v>131</v>
      </c>
      <c r="C57" s="21" t="s">
        <v>132</v>
      </c>
      <c r="D57" s="24" t="s">
        <v>96</v>
      </c>
      <c r="E57" s="21" t="s">
        <v>40</v>
      </c>
      <c r="F57" s="27">
        <v>0.10056712962962962</v>
      </c>
      <c r="G57" s="13" t="str">
        <f t="shared" si="0"/>
        <v>6.33/km</v>
      </c>
      <c r="H57" s="14">
        <f t="shared" si="1"/>
        <v>0.04097222222222221</v>
      </c>
      <c r="I57" s="14">
        <f>F57-INDEX($F$5:$F$85,MATCH(D57,$D$5:$D$85,0))</f>
        <v>0.012754629629629616</v>
      </c>
    </row>
    <row r="58" spans="1:9" ht="15" customHeight="1">
      <c r="A58" s="13">
        <v>54</v>
      </c>
      <c r="B58" s="21" t="s">
        <v>133</v>
      </c>
      <c r="C58" s="21" t="s">
        <v>134</v>
      </c>
      <c r="D58" s="24" t="s">
        <v>76</v>
      </c>
      <c r="E58" s="21" t="s">
        <v>135</v>
      </c>
      <c r="F58" s="27">
        <v>0.10056712962962962</v>
      </c>
      <c r="G58" s="13" t="str">
        <f t="shared" si="0"/>
        <v>6.33/km</v>
      </c>
      <c r="H58" s="14">
        <f t="shared" si="1"/>
        <v>0.04097222222222221</v>
      </c>
      <c r="I58" s="14">
        <f>F58-INDEX($F$5:$F$85,MATCH(D58,$D$5:$D$85,0))</f>
        <v>0.016898148148148134</v>
      </c>
    </row>
    <row r="59" spans="1:9" ht="15" customHeight="1">
      <c r="A59" s="13">
        <v>55</v>
      </c>
      <c r="B59" s="21" t="s">
        <v>136</v>
      </c>
      <c r="C59" s="21" t="s">
        <v>121</v>
      </c>
      <c r="D59" s="24" t="s">
        <v>27</v>
      </c>
      <c r="E59" s="21" t="s">
        <v>135</v>
      </c>
      <c r="F59" s="27">
        <v>0.10056712962962962</v>
      </c>
      <c r="G59" s="13" t="str">
        <f t="shared" si="0"/>
        <v>6.33/km</v>
      </c>
      <c r="H59" s="14">
        <f t="shared" si="1"/>
        <v>0.04097222222222221</v>
      </c>
      <c r="I59" s="14">
        <f>F59-INDEX($F$5:$F$85,MATCH(D59,$D$5:$D$85,0))</f>
        <v>0.026770833333333327</v>
      </c>
    </row>
    <row r="60" spans="1:9" ht="15" customHeight="1">
      <c r="A60" s="13">
        <v>56</v>
      </c>
      <c r="B60" s="21" t="s">
        <v>137</v>
      </c>
      <c r="C60" s="21" t="s">
        <v>138</v>
      </c>
      <c r="D60" s="24" t="s">
        <v>76</v>
      </c>
      <c r="E60" s="21" t="s">
        <v>21</v>
      </c>
      <c r="F60" s="27">
        <v>0.10075231481481482</v>
      </c>
      <c r="G60" s="13" t="str">
        <f t="shared" si="0"/>
        <v>6.34/km</v>
      </c>
      <c r="H60" s="14">
        <f t="shared" si="1"/>
        <v>0.04115740740740741</v>
      </c>
      <c r="I60" s="14">
        <f>F60-INDEX($F$5:$F$85,MATCH(D60,$D$5:$D$85,0))</f>
        <v>0.01708333333333334</v>
      </c>
    </row>
    <row r="61" spans="1:9" ht="15" customHeight="1">
      <c r="A61" s="13">
        <v>57</v>
      </c>
      <c r="B61" s="21" t="s">
        <v>139</v>
      </c>
      <c r="C61" s="21" t="s">
        <v>30</v>
      </c>
      <c r="D61" s="24" t="s">
        <v>69</v>
      </c>
      <c r="E61" s="21" t="s">
        <v>60</v>
      </c>
      <c r="F61" s="27">
        <v>0.10122685185185186</v>
      </c>
      <c r="G61" s="13" t="str">
        <f t="shared" si="0"/>
        <v>6.36/km</v>
      </c>
      <c r="H61" s="14">
        <f t="shared" si="1"/>
        <v>0.04163194444444445</v>
      </c>
      <c r="I61" s="14">
        <f>F61-INDEX($F$5:$F$85,MATCH(D61,$D$5:$D$85,0))</f>
        <v>0.020173611111111128</v>
      </c>
    </row>
    <row r="62" spans="1:9" ht="15" customHeight="1">
      <c r="A62" s="13">
        <v>58</v>
      </c>
      <c r="B62" s="21" t="s">
        <v>140</v>
      </c>
      <c r="C62" s="21" t="s">
        <v>141</v>
      </c>
      <c r="D62" s="24" t="s">
        <v>13</v>
      </c>
      <c r="E62" s="21" t="s">
        <v>28</v>
      </c>
      <c r="F62" s="27">
        <v>0.10162037037037037</v>
      </c>
      <c r="G62" s="13" t="str">
        <f t="shared" si="0"/>
        <v>6.37/km</v>
      </c>
      <c r="H62" s="14">
        <f t="shared" si="1"/>
        <v>0.042025462962962966</v>
      </c>
      <c r="I62" s="14">
        <f>F62-INDEX($F$5:$F$85,MATCH(D62,$D$5:$D$85,0))</f>
        <v>0.042025462962962966</v>
      </c>
    </row>
    <row r="63" spans="1:9" ht="15" customHeight="1">
      <c r="A63" s="13">
        <v>59</v>
      </c>
      <c r="B63" s="21" t="s">
        <v>142</v>
      </c>
      <c r="C63" s="21" t="s">
        <v>143</v>
      </c>
      <c r="D63" s="24" t="s">
        <v>17</v>
      </c>
      <c r="E63" s="21" t="s">
        <v>24</v>
      </c>
      <c r="F63" s="27">
        <v>0.1017013888888889</v>
      </c>
      <c r="G63" s="13" t="str">
        <f t="shared" si="0"/>
        <v>6.38/km</v>
      </c>
      <c r="H63" s="14">
        <f t="shared" si="1"/>
        <v>0.04210648148148149</v>
      </c>
      <c r="I63" s="14">
        <f>F63-INDEX($F$5:$F$85,MATCH(D63,$D$5:$D$85,0))</f>
        <v>0.040520833333333346</v>
      </c>
    </row>
    <row r="64" spans="1:9" ht="15" customHeight="1">
      <c r="A64" s="13">
        <v>60</v>
      </c>
      <c r="B64" s="21" t="s">
        <v>144</v>
      </c>
      <c r="C64" s="21" t="s">
        <v>54</v>
      </c>
      <c r="D64" s="24" t="s">
        <v>17</v>
      </c>
      <c r="E64" s="21" t="s">
        <v>60</v>
      </c>
      <c r="F64" s="27">
        <v>0.10226851851851852</v>
      </c>
      <c r="G64" s="13" t="str">
        <f t="shared" si="0"/>
        <v>6.40/km</v>
      </c>
      <c r="H64" s="14">
        <f t="shared" si="1"/>
        <v>0.042673611111111114</v>
      </c>
      <c r="I64" s="14">
        <f>F64-INDEX($F$5:$F$85,MATCH(D64,$D$5:$D$85,0))</f>
        <v>0.04108796296296297</v>
      </c>
    </row>
    <row r="65" spans="1:9" ht="15" customHeight="1">
      <c r="A65" s="13">
        <v>61</v>
      </c>
      <c r="B65" s="21" t="s">
        <v>145</v>
      </c>
      <c r="C65" s="21" t="s">
        <v>71</v>
      </c>
      <c r="D65" s="24" t="s">
        <v>69</v>
      </c>
      <c r="E65" s="21" t="s">
        <v>45</v>
      </c>
      <c r="F65" s="27">
        <v>0.10369212962962963</v>
      </c>
      <c r="G65" s="13" t="str">
        <f t="shared" si="0"/>
        <v>6.45/km</v>
      </c>
      <c r="H65" s="14">
        <f t="shared" si="1"/>
        <v>0.044097222222222225</v>
      </c>
      <c r="I65" s="14">
        <f>F65-INDEX($F$5:$F$85,MATCH(D65,$D$5:$D$85,0))</f>
        <v>0.022638888888888903</v>
      </c>
    </row>
    <row r="66" spans="1:9" ht="15" customHeight="1">
      <c r="A66" s="13">
        <v>62</v>
      </c>
      <c r="B66" s="21" t="s">
        <v>146</v>
      </c>
      <c r="C66" s="21" t="s">
        <v>147</v>
      </c>
      <c r="D66" s="24" t="s">
        <v>39</v>
      </c>
      <c r="E66" s="21" t="s">
        <v>45</v>
      </c>
      <c r="F66" s="27">
        <v>0.10369212962962963</v>
      </c>
      <c r="G66" s="13" t="str">
        <f t="shared" si="0"/>
        <v>6.45/km</v>
      </c>
      <c r="H66" s="14">
        <f t="shared" si="1"/>
        <v>0.044097222222222225</v>
      </c>
      <c r="I66" s="14">
        <f>F66-INDEX($F$5:$F$85,MATCH(D66,$D$5:$D$85,0))</f>
        <v>0.029409722222222226</v>
      </c>
    </row>
    <row r="67" spans="1:9" ht="15" customHeight="1">
      <c r="A67" s="13">
        <v>63</v>
      </c>
      <c r="B67" s="21" t="s">
        <v>148</v>
      </c>
      <c r="C67" s="21" t="s">
        <v>42</v>
      </c>
      <c r="D67" s="24" t="s">
        <v>13</v>
      </c>
      <c r="E67" s="21" t="s">
        <v>45</v>
      </c>
      <c r="F67" s="27">
        <v>0.10369212962962963</v>
      </c>
      <c r="G67" s="13" t="str">
        <f t="shared" si="0"/>
        <v>6.45/km</v>
      </c>
      <c r="H67" s="14">
        <f t="shared" si="1"/>
        <v>0.044097222222222225</v>
      </c>
      <c r="I67" s="14">
        <f>F67-INDEX($F$5:$F$85,MATCH(D67,$D$5:$D$85,0))</f>
        <v>0.044097222222222225</v>
      </c>
    </row>
    <row r="68" spans="1:9" ht="15" customHeight="1">
      <c r="A68" s="13">
        <v>64</v>
      </c>
      <c r="B68" s="21" t="s">
        <v>149</v>
      </c>
      <c r="C68" s="21" t="s">
        <v>150</v>
      </c>
      <c r="D68" s="24" t="s">
        <v>76</v>
      </c>
      <c r="E68" s="21" t="s">
        <v>45</v>
      </c>
      <c r="F68" s="27">
        <v>0.10552083333333333</v>
      </c>
      <c r="G68" s="13" t="str">
        <f t="shared" si="0"/>
        <v>6.53/km</v>
      </c>
      <c r="H68" s="14">
        <f t="shared" si="1"/>
        <v>0.04592592592592592</v>
      </c>
      <c r="I68" s="14">
        <f>F68-INDEX($F$5:$F$85,MATCH(D68,$D$5:$D$85,0))</f>
        <v>0.021851851851851845</v>
      </c>
    </row>
    <row r="69" spans="1:9" ht="15" customHeight="1">
      <c r="A69" s="13">
        <v>65</v>
      </c>
      <c r="B69" s="21" t="s">
        <v>151</v>
      </c>
      <c r="C69" s="21" t="s">
        <v>42</v>
      </c>
      <c r="D69" s="24" t="s">
        <v>69</v>
      </c>
      <c r="E69" s="21" t="s">
        <v>45</v>
      </c>
      <c r="F69" s="27">
        <v>0.10552083333333333</v>
      </c>
      <c r="G69" s="13" t="str">
        <f aca="true" t="shared" si="2" ref="G69:G85">TEXT(INT((HOUR(F69)*3600+MINUTE(F69)*60+SECOND(F69))/$I$3/60),"0")&amp;"."&amp;TEXT(MOD((HOUR(F69)*3600+MINUTE(F69)*60+SECOND(F69))/$I$3,60),"00")&amp;"/km"</f>
        <v>6.53/km</v>
      </c>
      <c r="H69" s="14">
        <f aca="true" t="shared" si="3" ref="H69:H85">F69-$F$5</f>
        <v>0.04592592592592592</v>
      </c>
      <c r="I69" s="14">
        <f>F69-INDEX($F$5:$F$85,MATCH(D69,$D$5:$D$85,0))</f>
        <v>0.024467592592592596</v>
      </c>
    </row>
    <row r="70" spans="1:9" ht="15" customHeight="1">
      <c r="A70" s="13">
        <v>66</v>
      </c>
      <c r="B70" s="21" t="s">
        <v>152</v>
      </c>
      <c r="C70" s="21" t="s">
        <v>71</v>
      </c>
      <c r="D70" s="24" t="s">
        <v>17</v>
      </c>
      <c r="E70" s="21" t="s">
        <v>31</v>
      </c>
      <c r="F70" s="27">
        <v>0.1062037037037037</v>
      </c>
      <c r="G70" s="13" t="str">
        <f t="shared" si="2"/>
        <v>6.55/km</v>
      </c>
      <c r="H70" s="14">
        <f t="shared" si="3"/>
        <v>0.046608796296296294</v>
      </c>
      <c r="I70" s="14">
        <f>F70-INDEX($F$5:$F$85,MATCH(D70,$D$5:$D$85,0))</f>
        <v>0.04502314814814815</v>
      </c>
    </row>
    <row r="71" spans="1:9" ht="15" customHeight="1">
      <c r="A71" s="13">
        <v>67</v>
      </c>
      <c r="B71" s="21" t="s">
        <v>153</v>
      </c>
      <c r="C71" s="21" t="s">
        <v>154</v>
      </c>
      <c r="D71" s="24" t="s">
        <v>155</v>
      </c>
      <c r="E71" s="21" t="s">
        <v>64</v>
      </c>
      <c r="F71" s="27">
        <v>0.11045138888888889</v>
      </c>
      <c r="G71" s="13" t="str">
        <f t="shared" si="2"/>
        <v>7.12/km</v>
      </c>
      <c r="H71" s="14">
        <f t="shared" si="3"/>
        <v>0.05085648148148148</v>
      </c>
      <c r="I71" s="14">
        <f>F71-INDEX($F$5:$F$85,MATCH(D71,$D$5:$D$85,0))</f>
        <v>0</v>
      </c>
    </row>
    <row r="72" spans="1:9" ht="15" customHeight="1">
      <c r="A72" s="13">
        <v>68</v>
      </c>
      <c r="B72" s="21" t="s">
        <v>156</v>
      </c>
      <c r="C72" s="21" t="s">
        <v>157</v>
      </c>
      <c r="D72" s="24" t="s">
        <v>158</v>
      </c>
      <c r="E72" s="21" t="s">
        <v>45</v>
      </c>
      <c r="F72" s="27">
        <v>0.11320601851851853</v>
      </c>
      <c r="G72" s="13" t="str">
        <f t="shared" si="2"/>
        <v>7.23/km</v>
      </c>
      <c r="H72" s="14">
        <f t="shared" si="3"/>
        <v>0.053611111111111116</v>
      </c>
      <c r="I72" s="14">
        <f>F72-INDEX($F$5:$F$85,MATCH(D72,$D$5:$D$85,0))</f>
        <v>0</v>
      </c>
    </row>
    <row r="73" spans="1:9" ht="15" customHeight="1">
      <c r="A73" s="13">
        <v>69</v>
      </c>
      <c r="B73" s="21" t="s">
        <v>159</v>
      </c>
      <c r="C73" s="21" t="s">
        <v>160</v>
      </c>
      <c r="D73" s="24" t="s">
        <v>49</v>
      </c>
      <c r="E73" s="21" t="s">
        <v>24</v>
      </c>
      <c r="F73" s="27">
        <v>0.11355324074074075</v>
      </c>
      <c r="G73" s="13" t="str">
        <f t="shared" si="2"/>
        <v>7.24/km</v>
      </c>
      <c r="H73" s="14">
        <f t="shared" si="3"/>
        <v>0.05395833333333334</v>
      </c>
      <c r="I73" s="14">
        <f>F73-INDEX($F$5:$F$85,MATCH(D73,$D$5:$D$85,0))</f>
        <v>0.03656250000000001</v>
      </c>
    </row>
    <row r="74" spans="1:9" ht="15" customHeight="1">
      <c r="A74" s="13">
        <v>70</v>
      </c>
      <c r="B74" s="21" t="s">
        <v>41</v>
      </c>
      <c r="C74" s="21" t="s">
        <v>161</v>
      </c>
      <c r="D74" s="24" t="s">
        <v>27</v>
      </c>
      <c r="E74" s="21" t="s">
        <v>24</v>
      </c>
      <c r="F74" s="27">
        <v>0.11643518518518518</v>
      </c>
      <c r="G74" s="13" t="str">
        <f t="shared" si="2"/>
        <v>7.35/km</v>
      </c>
      <c r="H74" s="14">
        <f t="shared" si="3"/>
        <v>0.056840277777777774</v>
      </c>
      <c r="I74" s="14">
        <f>F74-INDEX($F$5:$F$85,MATCH(D74,$D$5:$D$85,0))</f>
        <v>0.04263888888888889</v>
      </c>
    </row>
    <row r="75" spans="1:9" ht="15" customHeight="1">
      <c r="A75" s="13">
        <v>71</v>
      </c>
      <c r="B75" s="21" t="s">
        <v>162</v>
      </c>
      <c r="C75" s="21" t="s">
        <v>163</v>
      </c>
      <c r="D75" s="24" t="s">
        <v>17</v>
      </c>
      <c r="E75" s="21" t="s">
        <v>60</v>
      </c>
      <c r="F75" s="27">
        <v>0.11707175925925926</v>
      </c>
      <c r="G75" s="13" t="str">
        <f t="shared" si="2"/>
        <v>7.38/km</v>
      </c>
      <c r="H75" s="14">
        <f t="shared" si="3"/>
        <v>0.057476851851851855</v>
      </c>
      <c r="I75" s="14">
        <f>F75-INDEX($F$5:$F$85,MATCH(D75,$D$5:$D$85,0))</f>
        <v>0.055891203703703714</v>
      </c>
    </row>
    <row r="76" spans="1:9" ht="15" customHeight="1">
      <c r="A76" s="13">
        <v>72</v>
      </c>
      <c r="B76" s="21" t="s">
        <v>164</v>
      </c>
      <c r="C76" s="21" t="s">
        <v>165</v>
      </c>
      <c r="D76" s="24" t="s">
        <v>96</v>
      </c>
      <c r="E76" s="21" t="s">
        <v>135</v>
      </c>
      <c r="F76" s="27">
        <v>0.12284722222222222</v>
      </c>
      <c r="G76" s="13" t="str">
        <f t="shared" si="2"/>
        <v>8.00/km</v>
      </c>
      <c r="H76" s="14">
        <f t="shared" si="3"/>
        <v>0.0632523148148148</v>
      </c>
      <c r="I76" s="14">
        <f>F76-INDEX($F$5:$F$85,MATCH(D76,$D$5:$D$85,0))</f>
        <v>0.03503472222222222</v>
      </c>
    </row>
    <row r="77" spans="1:9" ht="15" customHeight="1">
      <c r="A77" s="13">
        <v>73</v>
      </c>
      <c r="B77" s="21" t="s">
        <v>166</v>
      </c>
      <c r="C77" s="21" t="s">
        <v>167</v>
      </c>
      <c r="D77" s="24" t="s">
        <v>96</v>
      </c>
      <c r="E77" s="21" t="s">
        <v>135</v>
      </c>
      <c r="F77" s="27">
        <v>0.12284722222222222</v>
      </c>
      <c r="G77" s="13" t="str">
        <f t="shared" si="2"/>
        <v>8.00/km</v>
      </c>
      <c r="H77" s="14">
        <f t="shared" si="3"/>
        <v>0.0632523148148148</v>
      </c>
      <c r="I77" s="14">
        <f>F77-INDEX($F$5:$F$85,MATCH(D77,$D$5:$D$85,0))</f>
        <v>0.03503472222222222</v>
      </c>
    </row>
    <row r="78" spans="1:9" ht="15" customHeight="1">
      <c r="A78" s="13">
        <v>74</v>
      </c>
      <c r="B78" s="21" t="s">
        <v>168</v>
      </c>
      <c r="C78" s="21" t="s">
        <v>52</v>
      </c>
      <c r="D78" s="24" t="s">
        <v>39</v>
      </c>
      <c r="E78" s="21" t="s">
        <v>169</v>
      </c>
      <c r="F78" s="27">
        <v>0.1246875</v>
      </c>
      <c r="G78" s="13" t="str">
        <f t="shared" si="2"/>
        <v>8.07/km</v>
      </c>
      <c r="H78" s="14">
        <f t="shared" si="3"/>
        <v>0.06509259259259259</v>
      </c>
      <c r="I78" s="14">
        <f>F78-INDEX($F$5:$F$85,MATCH(D78,$D$5:$D$85,0))</f>
        <v>0.0504050925925926</v>
      </c>
    </row>
    <row r="79" spans="1:9" ht="15" customHeight="1">
      <c r="A79" s="13">
        <v>75</v>
      </c>
      <c r="B79" s="21" t="s">
        <v>170</v>
      </c>
      <c r="C79" s="21" t="s">
        <v>129</v>
      </c>
      <c r="D79" s="24" t="s">
        <v>49</v>
      </c>
      <c r="E79" s="21" t="s">
        <v>57</v>
      </c>
      <c r="F79" s="27">
        <v>0.1262962962962963</v>
      </c>
      <c r="G79" s="13" t="str">
        <f t="shared" si="2"/>
        <v>8.14/km</v>
      </c>
      <c r="H79" s="14">
        <f t="shared" si="3"/>
        <v>0.06670138888888888</v>
      </c>
      <c r="I79" s="14">
        <f>F79-INDEX($F$5:$F$85,MATCH(D79,$D$5:$D$85,0))</f>
        <v>0.04930555555555556</v>
      </c>
    </row>
    <row r="80" spans="1:9" ht="15" customHeight="1">
      <c r="A80" s="37">
        <v>76</v>
      </c>
      <c r="B80" s="38" t="s">
        <v>171</v>
      </c>
      <c r="C80" s="38" t="s">
        <v>172</v>
      </c>
      <c r="D80" s="37" t="s">
        <v>155</v>
      </c>
      <c r="E80" s="38" t="s">
        <v>187</v>
      </c>
      <c r="F80" s="39">
        <v>0.13780092592592594</v>
      </c>
      <c r="G80" s="37" t="str">
        <f t="shared" si="2"/>
        <v>8.59/km</v>
      </c>
      <c r="H80" s="40">
        <f t="shared" si="3"/>
        <v>0.07820601851851852</v>
      </c>
      <c r="I80" s="40">
        <f>F80-INDEX($F$5:$F$85,MATCH(D80,$D$5:$D$85,0))</f>
        <v>0.027349537037037047</v>
      </c>
    </row>
    <row r="81" spans="1:9" ht="15" customHeight="1">
      <c r="A81" s="13">
        <v>77</v>
      </c>
      <c r="B81" s="21" t="s">
        <v>173</v>
      </c>
      <c r="C81" s="21" t="s">
        <v>174</v>
      </c>
      <c r="D81" s="24" t="s">
        <v>175</v>
      </c>
      <c r="E81" s="21" t="s">
        <v>18</v>
      </c>
      <c r="F81" s="27">
        <v>0.13780092592592594</v>
      </c>
      <c r="G81" s="13" t="str">
        <f t="shared" si="2"/>
        <v>8.59/km</v>
      </c>
      <c r="H81" s="14">
        <f t="shared" si="3"/>
        <v>0.07820601851851852</v>
      </c>
      <c r="I81" s="14">
        <f>F81-INDEX($F$5:$F$85,MATCH(D81,$D$5:$D$85,0))</f>
        <v>0</v>
      </c>
    </row>
    <row r="82" spans="1:9" ht="15" customHeight="1">
      <c r="A82" s="13">
        <v>78</v>
      </c>
      <c r="B82" s="21" t="s">
        <v>176</v>
      </c>
      <c r="C82" s="21" t="s">
        <v>177</v>
      </c>
      <c r="D82" s="24" t="s">
        <v>175</v>
      </c>
      <c r="E82" s="21" t="s">
        <v>45</v>
      </c>
      <c r="F82" s="27">
        <v>0.14445601851851853</v>
      </c>
      <c r="G82" s="13" t="str">
        <f t="shared" si="2"/>
        <v>9.25/km</v>
      </c>
      <c r="H82" s="14">
        <f t="shared" si="3"/>
        <v>0.08486111111111111</v>
      </c>
      <c r="I82" s="14">
        <f>F82-INDEX($F$5:$F$85,MATCH(D82,$D$5:$D$85,0))</f>
        <v>0.0066550925925925875</v>
      </c>
    </row>
    <row r="83" spans="1:9" ht="15" customHeight="1">
      <c r="A83" s="13">
        <v>79</v>
      </c>
      <c r="B83" s="21" t="s">
        <v>178</v>
      </c>
      <c r="C83" s="21" t="s">
        <v>179</v>
      </c>
      <c r="D83" s="24" t="s">
        <v>175</v>
      </c>
      <c r="E83" s="21" t="s">
        <v>135</v>
      </c>
      <c r="F83" s="27">
        <v>0.14445601851851853</v>
      </c>
      <c r="G83" s="13" t="str">
        <f t="shared" si="2"/>
        <v>9.25/km</v>
      </c>
      <c r="H83" s="14">
        <f t="shared" si="3"/>
        <v>0.08486111111111111</v>
      </c>
      <c r="I83" s="14">
        <f>F83-INDEX($F$5:$F$85,MATCH(D83,$D$5:$D$85,0))</f>
        <v>0.0066550925925925875</v>
      </c>
    </row>
    <row r="84" spans="1:9" ht="15" customHeight="1">
      <c r="A84" s="13">
        <v>80</v>
      </c>
      <c r="B84" s="21" t="s">
        <v>180</v>
      </c>
      <c r="C84" s="21" t="s">
        <v>181</v>
      </c>
      <c r="D84" s="24" t="s">
        <v>111</v>
      </c>
      <c r="E84" s="21" t="s">
        <v>135</v>
      </c>
      <c r="F84" s="27">
        <v>0.14445601851851853</v>
      </c>
      <c r="G84" s="13" t="str">
        <f t="shared" si="2"/>
        <v>9.25/km</v>
      </c>
      <c r="H84" s="14">
        <f t="shared" si="3"/>
        <v>0.08486111111111111</v>
      </c>
      <c r="I84" s="14">
        <f>F84-INDEX($F$5:$F$85,MATCH(D84,$D$5:$D$85,0))</f>
        <v>0.051875000000000004</v>
      </c>
    </row>
    <row r="85" spans="1:9" ht="15" customHeight="1">
      <c r="A85" s="16">
        <v>81</v>
      </c>
      <c r="B85" s="22" t="s">
        <v>182</v>
      </c>
      <c r="C85" s="22" t="s">
        <v>183</v>
      </c>
      <c r="D85" s="25" t="s">
        <v>27</v>
      </c>
      <c r="E85" s="22" t="s">
        <v>45</v>
      </c>
      <c r="F85" s="28">
        <v>0.14462962962962964</v>
      </c>
      <c r="G85" s="16" t="str">
        <f t="shared" si="2"/>
        <v>9.25/km</v>
      </c>
      <c r="H85" s="17">
        <f t="shared" si="3"/>
        <v>0.08503472222222222</v>
      </c>
      <c r="I85" s="17">
        <f>F85-INDEX($F$5:$F$85,MATCH(D85,$D$5:$D$85,0))</f>
        <v>0.07083333333333335</v>
      </c>
    </row>
  </sheetData>
  <autoFilter ref="A4:I8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Mezza Maratona sui sentieri di Corradino di Svevia</v>
      </c>
      <c r="B1" s="34"/>
      <c r="C1" s="34"/>
    </row>
    <row r="2" spans="1:3" ht="42" customHeight="1">
      <c r="A2" s="35" t="str">
        <f>Individuale!A3&amp;" km. "&amp;Individuale!I3</f>
        <v>Sante Marie (AQ) Italia - Giovedì 01/11/2012 km. 22,1</v>
      </c>
      <c r="B2" s="35"/>
      <c r="C2" s="35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0" t="s">
        <v>45</v>
      </c>
      <c r="C4" s="29">
        <v>17</v>
      </c>
    </row>
    <row r="5" spans="1:3" ht="15" customHeight="1">
      <c r="A5" s="13">
        <v>2</v>
      </c>
      <c r="B5" s="21" t="s">
        <v>24</v>
      </c>
      <c r="C5" s="30">
        <v>9</v>
      </c>
    </row>
    <row r="6" spans="1:3" ht="15" customHeight="1">
      <c r="A6" s="13">
        <v>3</v>
      </c>
      <c r="B6" s="21" t="s">
        <v>40</v>
      </c>
      <c r="C6" s="30">
        <v>6</v>
      </c>
    </row>
    <row r="7" spans="1:3" ht="15" customHeight="1">
      <c r="A7" s="13">
        <v>4</v>
      </c>
      <c r="B7" s="21" t="s">
        <v>135</v>
      </c>
      <c r="C7" s="30">
        <v>6</v>
      </c>
    </row>
    <row r="8" spans="1:3" ht="15" customHeight="1">
      <c r="A8" s="37">
        <v>5</v>
      </c>
      <c r="B8" s="38" t="s">
        <v>187</v>
      </c>
      <c r="C8" s="41">
        <v>5</v>
      </c>
    </row>
    <row r="9" spans="1:3" ht="15" customHeight="1">
      <c r="A9" s="13">
        <v>6</v>
      </c>
      <c r="B9" s="21" t="s">
        <v>18</v>
      </c>
      <c r="C9" s="30">
        <v>5</v>
      </c>
    </row>
    <row r="10" spans="1:3" ht="15" customHeight="1">
      <c r="A10" s="13">
        <v>7</v>
      </c>
      <c r="B10" s="21" t="s">
        <v>50</v>
      </c>
      <c r="C10" s="30">
        <v>5</v>
      </c>
    </row>
    <row r="11" spans="1:3" ht="15" customHeight="1">
      <c r="A11" s="13">
        <v>8</v>
      </c>
      <c r="B11" s="21" t="s">
        <v>60</v>
      </c>
      <c r="C11" s="30">
        <v>5</v>
      </c>
    </row>
    <row r="12" spans="1:3" ht="15" customHeight="1">
      <c r="A12" s="13">
        <v>9</v>
      </c>
      <c r="B12" s="21" t="s">
        <v>57</v>
      </c>
      <c r="C12" s="30">
        <v>4</v>
      </c>
    </row>
    <row r="13" spans="1:3" ht="15" customHeight="1">
      <c r="A13" s="13">
        <v>10</v>
      </c>
      <c r="B13" s="21" t="s">
        <v>64</v>
      </c>
      <c r="C13" s="30">
        <v>3</v>
      </c>
    </row>
    <row r="14" spans="1:3" ht="15" customHeight="1">
      <c r="A14" s="13">
        <v>11</v>
      </c>
      <c r="B14" s="21" t="s">
        <v>21</v>
      </c>
      <c r="C14" s="30">
        <v>3</v>
      </c>
    </row>
    <row r="15" spans="1:3" ht="15" customHeight="1">
      <c r="A15" s="13">
        <v>12</v>
      </c>
      <c r="B15" s="21" t="s">
        <v>28</v>
      </c>
      <c r="C15" s="30">
        <v>2</v>
      </c>
    </row>
    <row r="16" spans="1:3" ht="15" customHeight="1">
      <c r="A16" s="13">
        <v>13</v>
      </c>
      <c r="B16" s="21" t="s">
        <v>31</v>
      </c>
      <c r="C16" s="30">
        <v>2</v>
      </c>
    </row>
    <row r="17" spans="1:3" ht="15" customHeight="1">
      <c r="A17" s="13">
        <v>14</v>
      </c>
      <c r="B17" s="21" t="s">
        <v>36</v>
      </c>
      <c r="C17" s="30">
        <v>1</v>
      </c>
    </row>
    <row r="18" spans="1:3" ht="15" customHeight="1">
      <c r="A18" s="13">
        <v>15</v>
      </c>
      <c r="B18" s="21" t="s">
        <v>84</v>
      </c>
      <c r="C18" s="30">
        <v>1</v>
      </c>
    </row>
    <row r="19" spans="1:3" ht="15" customHeight="1">
      <c r="A19" s="13">
        <v>16</v>
      </c>
      <c r="B19" s="21" t="s">
        <v>14</v>
      </c>
      <c r="C19" s="30">
        <v>1</v>
      </c>
    </row>
    <row r="20" spans="1:3" ht="15" customHeight="1">
      <c r="A20" s="13">
        <v>17</v>
      </c>
      <c r="B20" s="21" t="s">
        <v>106</v>
      </c>
      <c r="C20" s="30">
        <v>1</v>
      </c>
    </row>
    <row r="21" spans="1:3" ht="15" customHeight="1">
      <c r="A21" s="13">
        <v>18</v>
      </c>
      <c r="B21" s="21" t="s">
        <v>89</v>
      </c>
      <c r="C21" s="30">
        <v>1</v>
      </c>
    </row>
    <row r="22" spans="1:3" ht="15" customHeight="1">
      <c r="A22" s="13">
        <v>19</v>
      </c>
      <c r="B22" s="21" t="s">
        <v>122</v>
      </c>
      <c r="C22" s="30">
        <v>1</v>
      </c>
    </row>
    <row r="23" spans="1:3" ht="15" customHeight="1">
      <c r="A23" s="13">
        <v>20</v>
      </c>
      <c r="B23" s="21" t="s">
        <v>77</v>
      </c>
      <c r="C23" s="30">
        <v>1</v>
      </c>
    </row>
    <row r="24" spans="1:3" ht="15" customHeight="1">
      <c r="A24" s="13">
        <v>21</v>
      </c>
      <c r="B24" s="21" t="s">
        <v>99</v>
      </c>
      <c r="C24" s="30">
        <v>1</v>
      </c>
    </row>
    <row r="25" spans="1:3" ht="15" customHeight="1">
      <c r="A25" s="16">
        <v>22</v>
      </c>
      <c r="B25" s="22" t="s">
        <v>169</v>
      </c>
      <c r="C25" s="31">
        <v>1</v>
      </c>
    </row>
    <row r="26" ht="12.75">
      <c r="C26" s="2">
        <f>SUM(C4:C25)</f>
        <v>81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2012-11-13T10:07:43Z</dcterms:created>
  <dcterms:modified xsi:type="dcterms:W3CDTF">2012-11-14T09:27:04Z</dcterms:modified>
  <cp:category/>
  <cp:version/>
  <cp:contentType/>
  <cp:contentStatus/>
</cp:coreProperties>
</file>