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Individuale" sheetId="1" r:id="rId1"/>
    <sheet name="Squadre" sheetId="2" r:id="rId2"/>
  </sheets>
  <definedNames>
    <definedName name="_xlnm._FilterDatabase" localSheetId="0" hidden="1">'Individuale'!$A$3:$I$34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<sst xmlns="http://schemas.openxmlformats.org/spreadsheetml/2006/main" count="154" uniqueCount="86">
  <si>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</si>
  <si>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</si>
  <si>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</si>
  <si>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</si>
  <si>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</si>
  <si>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</si>
  <si>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</si>
  <si>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</si>
  <si>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</si>
  <si>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</si>
  <si>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</si>
  <si>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CAVALLUCCI</t>
  </si>
  <si>
    <t>NEBULOSO</t>
  </si>
  <si>
    <t>ALESSANDRO</t>
  </si>
  <si>
    <t>ANDREA</t>
  </si>
  <si>
    <t>FRANCESCO</t>
  </si>
  <si>
    <t>ANTONIO</t>
  </si>
  <si>
    <t>ROBERTO</t>
  </si>
  <si>
    <t>PAOLO</t>
  </si>
  <si>
    <t>FABRIZIO</t>
  </si>
  <si>
    <t>MAURO</t>
  </si>
  <si>
    <t>MARCO</t>
  </si>
  <si>
    <t>ANGELO</t>
  </si>
  <si>
    <t>GIANCARLO</t>
  </si>
  <si>
    <t>GIOVANNI</t>
  </si>
  <si>
    <t>TRAVAGLINI</t>
  </si>
  <si>
    <t>ATLETICA FALERIA</t>
  </si>
  <si>
    <t>FERRI</t>
  </si>
  <si>
    <t>VINCENZO</t>
  </si>
  <si>
    <t>MAURIZIO</t>
  </si>
  <si>
    <t>GIUSEPPE</t>
  </si>
  <si>
    <t>MASSIMILIANO</t>
  </si>
  <si>
    <t>SCOPPETTUOLO</t>
  </si>
  <si>
    <t>FUSCO</t>
  </si>
  <si>
    <t>CATERINA</t>
  </si>
  <si>
    <t>BROGI</t>
  </si>
  <si>
    <t>SACCHI</t>
  </si>
  <si>
    <t>B</t>
  </si>
  <si>
    <t>CLT TERNI</t>
  </si>
  <si>
    <t>VINCENZONI</t>
  </si>
  <si>
    <t>SIMONE</t>
  </si>
  <si>
    <t>RUNNERS SANGEMINI</t>
  </si>
  <si>
    <t>SAFFIOTI</t>
  </si>
  <si>
    <t>C</t>
  </si>
  <si>
    <t>LAZIO RUNNERS</t>
  </si>
  <si>
    <t>PETELLA</t>
  </si>
  <si>
    <t>CSI GIOIA SANNITICA</t>
  </si>
  <si>
    <t>SALVATORI</t>
  </si>
  <si>
    <t>ROMA</t>
  </si>
  <si>
    <t>COLLETTI</t>
  </si>
  <si>
    <t>CITTADUCALE RC</t>
  </si>
  <si>
    <t>PASUCH</t>
  </si>
  <si>
    <t>MENINI</t>
  </si>
  <si>
    <t>ROMANIN</t>
  </si>
  <si>
    <t>SEVERONI</t>
  </si>
  <si>
    <t>COROCIONI</t>
  </si>
  <si>
    <t>SERGOLA</t>
  </si>
  <si>
    <t>MARIA RITA</t>
  </si>
  <si>
    <t>W</t>
  </si>
  <si>
    <t>SABINA MARATHON</t>
  </si>
  <si>
    <t>RUSSO</t>
  </si>
  <si>
    <t>IPZS</t>
  </si>
  <si>
    <t>PAPI</t>
  </si>
  <si>
    <t>COLAFIGLI</t>
  </si>
  <si>
    <t>CANTALUPO</t>
  </si>
  <si>
    <t>CALMANTI</t>
  </si>
  <si>
    <t>FILIBERTO</t>
  </si>
  <si>
    <t>CONFIGNI</t>
  </si>
  <si>
    <t>PINTUS</t>
  </si>
  <si>
    <t>D</t>
  </si>
  <si>
    <t>FORZA MAGGIORE</t>
  </si>
  <si>
    <t>MORSANI</t>
  </si>
  <si>
    <t>DI VITTORIO</t>
  </si>
  <si>
    <t>ROSATELLI</t>
  </si>
  <si>
    <t>RARU</t>
  </si>
  <si>
    <t>CARMEN</t>
  </si>
  <si>
    <t xml:space="preserve">DE NARDO </t>
  </si>
  <si>
    <t>CLAUDIA</t>
  </si>
  <si>
    <t>E</t>
  </si>
  <si>
    <t>BRIGUGLIO</t>
  </si>
  <si>
    <t>GIUSEPPA</t>
  </si>
  <si>
    <t>MONTASOLA</t>
  </si>
  <si>
    <t>FAVORITO</t>
  </si>
  <si>
    <t>n.c.</t>
  </si>
  <si>
    <t>Trofeo Pro Loco Montasola</t>
  </si>
  <si>
    <t>Montasola (RI) Italia - Sabato 19/06/2010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</si>
</sst>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2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21" fontId="0" fillId="0" borderId="4" xfId="0" applyNumberFormat="1" applyFont="1" applyBorder="1" applyAlignment="1">
      <alignment horizontal="center" vertical="center"/>
    </xf>
    <xf numFmtId="21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 thickBot="1">
      <c r="A1" s="26" t="s">
        <v>84</v>
      </c>
      <c r="B1" s="26"/>
      <c r="C1" s="26"/>
      <c r="D1" s="26"/>
      <c r="E1" s="26"/>
      <c r="F1" s="26"/>
      <c r="G1" s="26"/>
      <c r="H1" s="26"/>
      <c r="I1" s="26"/>
    </row>
    <row r="2" spans="1:9" ht="24.75" customHeight="1" thickBot="1">
      <c r="A2" s="27" t="s">
        <v>85</v>
      </c>
      <c r="B2" s="27"/>
      <c r="C2" s="27"/>
      <c r="D2" s="27"/>
      <c r="E2" s="27"/>
      <c r="F2" s="27"/>
      <c r="G2" s="27"/>
      <c r="H2" s="3" t="s">
        <v>0</v>
      </c>
      <c r="I2" s="4">
        <v>6.2</v>
      </c>
    </row>
    <row r="3" spans="1:9" ht="37.5" customHeight="1" thickBo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 s="10" customFormat="1" ht="15" customHeight="1">
      <c r="A4" s="14">
        <v>1</v>
      </c>
      <c r="B4" s="35" t="s">
        <v>36</v>
      </c>
      <c r="C4" s="35" t="s">
        <v>17</v>
      </c>
      <c r="D4" s="15" t="s">
        <v>37</v>
      </c>
      <c r="E4" s="35" t="s">
        <v>38</v>
      </c>
      <c r="F4" s="30">
        <v>0.01611111111111111</v>
      </c>
      <c r="G4" s="15" t="str">
        <f aca="true" t="shared" si="0" ref="G4:G34">TEXT(INT((HOUR(F4)*3600+MINUTE(F4)*60+SECOND(F4))/$I$2/60),"0")&amp;"."&amp;TEXT(MOD((HOUR(F4)*3600+MINUTE(F4)*60+SECOND(F4))/$I$2,60),"00")&amp;"/km"</f>
        <v>3.45/km</v>
      </c>
      <c r="H4" s="16">
        <f aca="true" t="shared" si="1" ref="H4:H31">F4-$F$4</f>
        <v>0</v>
      </c>
      <c r="I4" s="16">
        <f>F4-INDEX($F$4:$F$632,MATCH(D4,$D$4:$D$632,0))</f>
        <v>0</v>
      </c>
    </row>
    <row r="5" spans="1:9" s="10" customFormat="1" ht="15" customHeight="1">
      <c r="A5" s="17">
        <v>2</v>
      </c>
      <c r="B5" s="36" t="s">
        <v>39</v>
      </c>
      <c r="C5" s="36" t="s">
        <v>40</v>
      </c>
      <c r="D5" s="18" t="s">
        <v>37</v>
      </c>
      <c r="E5" s="36" t="s">
        <v>38</v>
      </c>
      <c r="F5" s="31">
        <v>0.016203703703703703</v>
      </c>
      <c r="G5" s="18" t="str">
        <f t="shared" si="0"/>
        <v>3.46/km</v>
      </c>
      <c r="H5" s="19">
        <f t="shared" si="1"/>
        <v>9.259259259259203E-05</v>
      </c>
      <c r="I5" s="19">
        <f>F5-INDEX($F$4:$F$632,MATCH(D5,$D$4:$D$632,0))</f>
        <v>9.259259259259203E-05</v>
      </c>
    </row>
    <row r="6" spans="1:9" s="10" customFormat="1" ht="15" customHeight="1">
      <c r="A6" s="17">
        <v>3</v>
      </c>
      <c r="B6" s="36" t="s">
        <v>11</v>
      </c>
      <c r="C6" s="36" t="s">
        <v>21</v>
      </c>
      <c r="D6" s="18" t="s">
        <v>37</v>
      </c>
      <c r="E6" s="36" t="s">
        <v>41</v>
      </c>
      <c r="F6" s="31">
        <v>0.016527777777777777</v>
      </c>
      <c r="G6" s="18" t="str">
        <f t="shared" si="0"/>
        <v>3.50/km</v>
      </c>
      <c r="H6" s="19">
        <f t="shared" si="1"/>
        <v>0.0004166666666666659</v>
      </c>
      <c r="I6" s="19">
        <f>F6-INDEX($F$4:$F$632,MATCH(D6,$D$4:$D$632,0))</f>
        <v>0.0004166666666666659</v>
      </c>
    </row>
    <row r="7" spans="1:9" s="10" customFormat="1" ht="15" customHeight="1">
      <c r="A7" s="17">
        <v>4</v>
      </c>
      <c r="B7" s="36" t="s">
        <v>42</v>
      </c>
      <c r="C7" s="36" t="s">
        <v>29</v>
      </c>
      <c r="D7" s="18" t="s">
        <v>43</v>
      </c>
      <c r="E7" s="36" t="s">
        <v>44</v>
      </c>
      <c r="F7" s="31">
        <v>0.016585648148148148</v>
      </c>
      <c r="G7" s="18" t="str">
        <f t="shared" si="0"/>
        <v>3.51/km</v>
      </c>
      <c r="H7" s="19">
        <f t="shared" si="1"/>
        <v>0.0004745370370370372</v>
      </c>
      <c r="I7" s="19">
        <f>F7-INDEX($F$4:$F$632,MATCH(D7,$D$4:$D$632,0))</f>
        <v>0</v>
      </c>
    </row>
    <row r="8" spans="1:9" s="10" customFormat="1" ht="15" customHeight="1">
      <c r="A8" s="17">
        <v>5</v>
      </c>
      <c r="B8" s="36" t="s">
        <v>45</v>
      </c>
      <c r="C8" s="36" t="s">
        <v>15</v>
      </c>
      <c r="D8" s="18" t="s">
        <v>43</v>
      </c>
      <c r="E8" s="36" t="s">
        <v>46</v>
      </c>
      <c r="F8" s="31">
        <v>0.016701388888888887</v>
      </c>
      <c r="G8" s="18" t="str">
        <f t="shared" si="0"/>
        <v>3.53/km</v>
      </c>
      <c r="H8" s="19">
        <f t="shared" si="1"/>
        <v>0.0005902777777777764</v>
      </c>
      <c r="I8" s="19">
        <f>F8-INDEX($F$4:$F$632,MATCH(D8,$D$4:$D$632,0))</f>
        <v>0.00011574074074073917</v>
      </c>
    </row>
    <row r="9" spans="1:9" s="10" customFormat="1" ht="15" customHeight="1">
      <c r="A9" s="17">
        <v>6</v>
      </c>
      <c r="B9" s="36" t="s">
        <v>47</v>
      </c>
      <c r="C9" s="36" t="s">
        <v>31</v>
      </c>
      <c r="D9" s="18" t="s">
        <v>37</v>
      </c>
      <c r="E9" s="36" t="s">
        <v>44</v>
      </c>
      <c r="F9" s="31">
        <v>0.01695601851851852</v>
      </c>
      <c r="G9" s="18" t="str">
        <f t="shared" si="0"/>
        <v>3.56/km</v>
      </c>
      <c r="H9" s="19">
        <f t="shared" si="1"/>
        <v>0.0008449074074074088</v>
      </c>
      <c r="I9" s="19">
        <f>F9-INDEX($F$4:$F$632,MATCH(D9,$D$4:$D$632,0))</f>
        <v>0.0008449074074074088</v>
      </c>
    </row>
    <row r="10" spans="1:9" s="10" customFormat="1" ht="15" customHeight="1">
      <c r="A10" s="17">
        <v>7</v>
      </c>
      <c r="B10" s="36" t="s">
        <v>12</v>
      </c>
      <c r="C10" s="36" t="s">
        <v>16</v>
      </c>
      <c r="D10" s="18" t="s">
        <v>37</v>
      </c>
      <c r="E10" s="36" t="s">
        <v>48</v>
      </c>
      <c r="F10" s="31">
        <v>0.017256944444444446</v>
      </c>
      <c r="G10" s="18" t="str">
        <f t="shared" si="0"/>
        <v>4.00/km</v>
      </c>
      <c r="H10" s="19">
        <f t="shared" si="1"/>
        <v>0.0011458333333333355</v>
      </c>
      <c r="I10" s="19">
        <f>F10-INDEX($F$4:$F$632,MATCH(D10,$D$4:$D$632,0))</f>
        <v>0.0011458333333333355</v>
      </c>
    </row>
    <row r="11" spans="1:9" s="10" customFormat="1" ht="15" customHeight="1">
      <c r="A11" s="17">
        <v>8</v>
      </c>
      <c r="B11" s="36" t="s">
        <v>49</v>
      </c>
      <c r="C11" s="36" t="s">
        <v>28</v>
      </c>
      <c r="D11" s="18" t="s">
        <v>37</v>
      </c>
      <c r="E11" s="36" t="s">
        <v>50</v>
      </c>
      <c r="F11" s="31">
        <v>0.017372685185185185</v>
      </c>
      <c r="G11" s="18" t="str">
        <f t="shared" si="0"/>
        <v>4.02/km</v>
      </c>
      <c r="H11" s="19">
        <f t="shared" si="1"/>
        <v>0.0012615740740740747</v>
      </c>
      <c r="I11" s="19">
        <f>F11-INDEX($F$4:$F$632,MATCH(D11,$D$4:$D$632,0))</f>
        <v>0.0012615740740740747</v>
      </c>
    </row>
    <row r="12" spans="1:9" s="10" customFormat="1" ht="15" customHeight="1">
      <c r="A12" s="17">
        <v>9</v>
      </c>
      <c r="B12" s="36" t="s">
        <v>51</v>
      </c>
      <c r="C12" s="36" t="s">
        <v>20</v>
      </c>
      <c r="D12" s="18" t="s">
        <v>37</v>
      </c>
      <c r="E12" s="36" t="s">
        <v>50</v>
      </c>
      <c r="F12" s="31">
        <v>0.017384259259259262</v>
      </c>
      <c r="G12" s="18" t="str">
        <f t="shared" si="0"/>
        <v>4.02/km</v>
      </c>
      <c r="H12" s="19">
        <f t="shared" si="1"/>
        <v>0.0012731481481481517</v>
      </c>
      <c r="I12" s="19">
        <f>F12-INDEX($F$4:$F$632,MATCH(D12,$D$4:$D$632,0))</f>
        <v>0.0012731481481481517</v>
      </c>
    </row>
    <row r="13" spans="1:9" s="10" customFormat="1" ht="15" customHeight="1">
      <c r="A13" s="17">
        <v>10</v>
      </c>
      <c r="B13" s="36" t="s">
        <v>52</v>
      </c>
      <c r="C13" s="36" t="s">
        <v>20</v>
      </c>
      <c r="D13" s="18" t="s">
        <v>43</v>
      </c>
      <c r="E13" s="36" t="s">
        <v>26</v>
      </c>
      <c r="F13" s="31">
        <v>0.018935185185185183</v>
      </c>
      <c r="G13" s="18" t="str">
        <f t="shared" si="0"/>
        <v>4.24/km</v>
      </c>
      <c r="H13" s="19">
        <f t="shared" si="1"/>
        <v>0.0028240740740740726</v>
      </c>
      <c r="I13" s="19">
        <f>F13-INDEX($F$4:$F$632,MATCH(D13,$D$4:$D$632,0))</f>
        <v>0.0023495370370370354</v>
      </c>
    </row>
    <row r="14" spans="1:9" s="10" customFormat="1" ht="15" customHeight="1">
      <c r="A14" s="17">
        <v>11</v>
      </c>
      <c r="B14" s="36" t="s">
        <v>25</v>
      </c>
      <c r="C14" s="36" t="s">
        <v>20</v>
      </c>
      <c r="D14" s="18" t="s">
        <v>37</v>
      </c>
      <c r="E14" s="36" t="s">
        <v>26</v>
      </c>
      <c r="F14" s="31">
        <v>0.01894675925925926</v>
      </c>
      <c r="G14" s="18" t="str">
        <f t="shared" si="0"/>
        <v>4.24/km</v>
      </c>
      <c r="H14" s="19">
        <f t="shared" si="1"/>
        <v>0.0028356481481481496</v>
      </c>
      <c r="I14" s="19">
        <f>F14-INDEX($F$4:$F$632,MATCH(D14,$D$4:$D$632,0))</f>
        <v>0.0028356481481481496</v>
      </c>
    </row>
    <row r="15" spans="1:9" s="10" customFormat="1" ht="15" customHeight="1">
      <c r="A15" s="17">
        <v>12</v>
      </c>
      <c r="B15" s="36" t="s">
        <v>27</v>
      </c>
      <c r="C15" s="36" t="s">
        <v>13</v>
      </c>
      <c r="D15" s="18" t="s">
        <v>37</v>
      </c>
      <c r="E15" s="36" t="s">
        <v>50</v>
      </c>
      <c r="F15" s="31">
        <v>0.01958333333333333</v>
      </c>
      <c r="G15" s="18" t="str">
        <f t="shared" si="0"/>
        <v>4.33/km</v>
      </c>
      <c r="H15" s="19">
        <f t="shared" si="1"/>
        <v>0.0034722222222222203</v>
      </c>
      <c r="I15" s="19">
        <f>F15-INDEX($F$4:$F$632,MATCH(D15,$D$4:$D$632,0))</f>
        <v>0.0034722222222222203</v>
      </c>
    </row>
    <row r="16" spans="1:9" s="10" customFormat="1" ht="15" customHeight="1">
      <c r="A16" s="17">
        <v>13</v>
      </c>
      <c r="B16" s="36" t="s">
        <v>53</v>
      </c>
      <c r="C16" s="36" t="s">
        <v>22</v>
      </c>
      <c r="D16" s="18" t="s">
        <v>37</v>
      </c>
      <c r="E16" s="36" t="s">
        <v>50</v>
      </c>
      <c r="F16" s="31">
        <v>0.019594907407407405</v>
      </c>
      <c r="G16" s="18" t="str">
        <f t="shared" si="0"/>
        <v>4.33/km</v>
      </c>
      <c r="H16" s="19">
        <f t="shared" si="1"/>
        <v>0.003483796296296294</v>
      </c>
      <c r="I16" s="19">
        <f>F16-INDEX($F$4:$F$632,MATCH(D16,$D$4:$D$632,0))</f>
        <v>0.003483796296296294</v>
      </c>
    </row>
    <row r="17" spans="1:9" s="10" customFormat="1" ht="15" customHeight="1">
      <c r="A17" s="17">
        <v>14</v>
      </c>
      <c r="B17" s="36" t="s">
        <v>54</v>
      </c>
      <c r="C17" s="36" t="s">
        <v>20</v>
      </c>
      <c r="D17" s="18" t="s">
        <v>43</v>
      </c>
      <c r="E17" s="36" t="s">
        <v>50</v>
      </c>
      <c r="F17" s="31">
        <v>0.019791666666666666</v>
      </c>
      <c r="G17" s="18" t="str">
        <f t="shared" si="0"/>
        <v>4.36/km</v>
      </c>
      <c r="H17" s="19">
        <f t="shared" si="1"/>
        <v>0.003680555555555555</v>
      </c>
      <c r="I17" s="19">
        <f>F17-INDEX($F$4:$F$632,MATCH(D17,$D$4:$D$632,0))</f>
        <v>0.0032060185185185178</v>
      </c>
    </row>
    <row r="18" spans="1:9" s="10" customFormat="1" ht="15" customHeight="1">
      <c r="A18" s="17">
        <v>15</v>
      </c>
      <c r="B18" s="36" t="s">
        <v>55</v>
      </c>
      <c r="C18" s="36" t="s">
        <v>19</v>
      </c>
      <c r="D18" s="18" t="s">
        <v>37</v>
      </c>
      <c r="E18" s="36" t="s">
        <v>38</v>
      </c>
      <c r="F18" s="31">
        <v>0.01982638888888889</v>
      </c>
      <c r="G18" s="18" t="str">
        <f t="shared" si="0"/>
        <v>4.36/km</v>
      </c>
      <c r="H18" s="19">
        <f t="shared" si="1"/>
        <v>0.003715277777777779</v>
      </c>
      <c r="I18" s="19">
        <f>F18-INDEX($F$4:$F$632,MATCH(D18,$D$4:$D$632,0))</f>
        <v>0.003715277777777779</v>
      </c>
    </row>
    <row r="19" spans="1:9" s="10" customFormat="1" ht="15" customHeight="1">
      <c r="A19" s="17">
        <v>16</v>
      </c>
      <c r="B19" s="36" t="s">
        <v>56</v>
      </c>
      <c r="C19" s="36" t="s">
        <v>57</v>
      </c>
      <c r="D19" s="18" t="s">
        <v>58</v>
      </c>
      <c r="E19" s="36" t="s">
        <v>59</v>
      </c>
      <c r="F19" s="31">
        <v>0.01994212962962963</v>
      </c>
      <c r="G19" s="18" t="str">
        <f t="shared" si="0"/>
        <v>4.38/km</v>
      </c>
      <c r="H19" s="19">
        <f t="shared" si="1"/>
        <v>0.0038310185185185183</v>
      </c>
      <c r="I19" s="19">
        <f>F19-INDEX($F$4:$F$632,MATCH(D19,$D$4:$D$632,0))</f>
        <v>0</v>
      </c>
    </row>
    <row r="20" spans="1:9" s="10" customFormat="1" ht="15" customHeight="1">
      <c r="A20" s="17">
        <v>17</v>
      </c>
      <c r="B20" s="36" t="s">
        <v>60</v>
      </c>
      <c r="C20" s="36" t="s">
        <v>30</v>
      </c>
      <c r="D20" s="18" t="s">
        <v>37</v>
      </c>
      <c r="E20" s="36" t="s">
        <v>50</v>
      </c>
      <c r="F20" s="31">
        <v>0.020763888888888887</v>
      </c>
      <c r="G20" s="18" t="str">
        <f t="shared" si="0"/>
        <v>4.49/km</v>
      </c>
      <c r="H20" s="19">
        <f t="shared" si="1"/>
        <v>0.0046527777777777765</v>
      </c>
      <c r="I20" s="19">
        <f>F20-INDEX($F$4:$F$632,MATCH(D20,$D$4:$D$632,0))</f>
        <v>0.0046527777777777765</v>
      </c>
    </row>
    <row r="21" spans="1:9" s="10" customFormat="1" ht="15" customHeight="1">
      <c r="A21" s="17">
        <v>18</v>
      </c>
      <c r="B21" s="36" t="s">
        <v>33</v>
      </c>
      <c r="C21" s="36" t="s">
        <v>34</v>
      </c>
      <c r="D21" s="18" t="s">
        <v>58</v>
      </c>
      <c r="E21" s="36" t="s">
        <v>61</v>
      </c>
      <c r="F21" s="31">
        <v>0.021053240740740744</v>
      </c>
      <c r="G21" s="18" t="str">
        <f t="shared" si="0"/>
        <v>4.53/km</v>
      </c>
      <c r="H21" s="19">
        <f t="shared" si="1"/>
        <v>0.004942129629629633</v>
      </c>
      <c r="I21" s="19">
        <f>F21-INDEX($F$4:$F$632,MATCH(D21,$D$4:$D$632,0))</f>
        <v>0.0011111111111111148</v>
      </c>
    </row>
    <row r="22" spans="1:9" s="10" customFormat="1" ht="15" customHeight="1">
      <c r="A22" s="17">
        <v>19</v>
      </c>
      <c r="B22" s="36" t="s">
        <v>62</v>
      </c>
      <c r="C22" s="36" t="s">
        <v>14</v>
      </c>
      <c r="D22" s="18" t="s">
        <v>37</v>
      </c>
      <c r="E22" s="36" t="s">
        <v>50</v>
      </c>
      <c r="F22" s="31">
        <v>0.021180555555555553</v>
      </c>
      <c r="G22" s="18" t="str">
        <f t="shared" si="0"/>
        <v>4.55/km</v>
      </c>
      <c r="H22" s="19">
        <f t="shared" si="1"/>
        <v>0.005069444444444442</v>
      </c>
      <c r="I22" s="19">
        <f>F22-INDEX($F$4:$F$632,MATCH(D22,$D$4:$D$632,0))</f>
        <v>0.005069444444444442</v>
      </c>
    </row>
    <row r="23" spans="1:9" s="10" customFormat="1" ht="15" customHeight="1">
      <c r="A23" s="17">
        <v>20</v>
      </c>
      <c r="B23" s="36" t="s">
        <v>63</v>
      </c>
      <c r="C23" s="36" t="s">
        <v>18</v>
      </c>
      <c r="D23" s="18" t="s">
        <v>37</v>
      </c>
      <c r="E23" s="36" t="s">
        <v>64</v>
      </c>
      <c r="F23" s="31">
        <v>0.021597222222222223</v>
      </c>
      <c r="G23" s="18" t="str">
        <f t="shared" si="0"/>
        <v>5.01/km</v>
      </c>
      <c r="H23" s="19">
        <f t="shared" si="1"/>
        <v>0.005486111111111112</v>
      </c>
      <c r="I23" s="19">
        <f>F23-INDEX($F$4:$F$632,MATCH(D23,$D$4:$D$632,0))</f>
        <v>0.005486111111111112</v>
      </c>
    </row>
    <row r="24" spans="1:9" s="10" customFormat="1" ht="15" customHeight="1">
      <c r="A24" s="17">
        <v>21</v>
      </c>
      <c r="B24" s="36" t="s">
        <v>65</v>
      </c>
      <c r="C24" s="36" t="s">
        <v>66</v>
      </c>
      <c r="D24" s="18" t="s">
        <v>43</v>
      </c>
      <c r="E24" s="36" t="s">
        <v>67</v>
      </c>
      <c r="F24" s="31">
        <v>0.021608796296296296</v>
      </c>
      <c r="G24" s="18" t="str">
        <f t="shared" si="0"/>
        <v>5.01/km</v>
      </c>
      <c r="H24" s="19">
        <f t="shared" si="1"/>
        <v>0.005497685185185185</v>
      </c>
      <c r="I24" s="19">
        <f>F24-INDEX($F$4:$F$632,MATCH(D24,$D$4:$D$632,0))</f>
        <v>0.005023148148148148</v>
      </c>
    </row>
    <row r="25" spans="1:9" s="10" customFormat="1" ht="15" customHeight="1">
      <c r="A25" s="17">
        <v>22</v>
      </c>
      <c r="B25" s="36" t="s">
        <v>68</v>
      </c>
      <c r="C25" s="36" t="s">
        <v>24</v>
      </c>
      <c r="D25" s="18" t="s">
        <v>69</v>
      </c>
      <c r="E25" s="36" t="s">
        <v>70</v>
      </c>
      <c r="F25" s="31">
        <v>0.021689814814814815</v>
      </c>
      <c r="G25" s="18" t="str">
        <f t="shared" si="0"/>
        <v>5.02/km</v>
      </c>
      <c r="H25" s="19">
        <f t="shared" si="1"/>
        <v>0.005578703703703704</v>
      </c>
      <c r="I25" s="19">
        <f>F25-INDEX($F$4:$F$632,MATCH(D25,$D$4:$D$632,0))</f>
        <v>0</v>
      </c>
    </row>
    <row r="26" spans="1:9" s="10" customFormat="1" ht="15" customHeight="1">
      <c r="A26" s="17">
        <v>23</v>
      </c>
      <c r="B26" s="36" t="s">
        <v>71</v>
      </c>
      <c r="C26" s="36" t="s">
        <v>18</v>
      </c>
      <c r="D26" s="18" t="s">
        <v>43</v>
      </c>
      <c r="E26" s="36" t="s">
        <v>50</v>
      </c>
      <c r="F26" s="31">
        <v>0.022395833333333334</v>
      </c>
      <c r="G26" s="18" t="str">
        <f t="shared" si="0"/>
        <v>5.12/km</v>
      </c>
      <c r="H26" s="19">
        <f t="shared" si="1"/>
        <v>0.006284722222222223</v>
      </c>
      <c r="I26" s="19">
        <f>F26-INDEX($F$4:$F$632,MATCH(D26,$D$4:$D$632,0))</f>
        <v>0.005810185185185186</v>
      </c>
    </row>
    <row r="27" spans="1:9" s="11" customFormat="1" ht="15" customHeight="1">
      <c r="A27" s="17">
        <v>24</v>
      </c>
      <c r="B27" s="36" t="s">
        <v>72</v>
      </c>
      <c r="C27" s="36" t="s">
        <v>17</v>
      </c>
      <c r="D27" s="18" t="s">
        <v>43</v>
      </c>
      <c r="E27" s="36" t="s">
        <v>50</v>
      </c>
      <c r="F27" s="31">
        <v>0.022407407407407407</v>
      </c>
      <c r="G27" s="18" t="str">
        <f t="shared" si="0"/>
        <v>5.12/km</v>
      </c>
      <c r="H27" s="19">
        <f t="shared" si="1"/>
        <v>0.006296296296296296</v>
      </c>
      <c r="I27" s="19">
        <f>F27-INDEX($F$4:$F$632,MATCH(D27,$D$4:$D$632,0))</f>
        <v>0.005821759259259259</v>
      </c>
    </row>
    <row r="28" spans="1:9" s="10" customFormat="1" ht="15" customHeight="1">
      <c r="A28" s="17">
        <v>25</v>
      </c>
      <c r="B28" s="36" t="s">
        <v>73</v>
      </c>
      <c r="C28" s="36" t="s">
        <v>31</v>
      </c>
      <c r="D28" s="18" t="s">
        <v>43</v>
      </c>
      <c r="E28" s="36" t="s">
        <v>50</v>
      </c>
      <c r="F28" s="31">
        <v>0.02244212962962963</v>
      </c>
      <c r="G28" s="18" t="str">
        <f t="shared" si="0"/>
        <v>5.13/km</v>
      </c>
      <c r="H28" s="19">
        <f t="shared" si="1"/>
        <v>0.0063310185185185205</v>
      </c>
      <c r="I28" s="19">
        <f>F28-INDEX($F$4:$F$632,MATCH(D28,$D$4:$D$632,0))</f>
        <v>0.005856481481481483</v>
      </c>
    </row>
    <row r="29" spans="1:9" s="10" customFormat="1" ht="15" customHeight="1">
      <c r="A29" s="17">
        <v>26</v>
      </c>
      <c r="B29" s="36" t="s">
        <v>74</v>
      </c>
      <c r="C29" s="36" t="s">
        <v>75</v>
      </c>
      <c r="D29" s="18" t="s">
        <v>58</v>
      </c>
      <c r="E29" s="36" t="s">
        <v>70</v>
      </c>
      <c r="F29" s="31">
        <v>0.022546296296296297</v>
      </c>
      <c r="G29" s="18" t="str">
        <f t="shared" si="0"/>
        <v>5.14/km</v>
      </c>
      <c r="H29" s="19">
        <f t="shared" si="1"/>
        <v>0.006435185185185186</v>
      </c>
      <c r="I29" s="19">
        <f>F29-INDEX($F$4:$F$632,MATCH(D29,$D$4:$D$632,0))</f>
        <v>0.002604166666666668</v>
      </c>
    </row>
    <row r="30" spans="1:9" s="10" customFormat="1" ht="15" customHeight="1">
      <c r="A30" s="17">
        <v>27</v>
      </c>
      <c r="B30" s="36" t="s">
        <v>76</v>
      </c>
      <c r="C30" s="36" t="s">
        <v>77</v>
      </c>
      <c r="D30" s="18" t="s">
        <v>58</v>
      </c>
      <c r="E30" s="36" t="s">
        <v>48</v>
      </c>
      <c r="F30" s="31">
        <v>0.025277777777777777</v>
      </c>
      <c r="G30" s="18" t="str">
        <f t="shared" si="0"/>
        <v>5.52/km</v>
      </c>
      <c r="H30" s="19">
        <f t="shared" si="1"/>
        <v>0.009166666666666667</v>
      </c>
      <c r="I30" s="19">
        <f>F30-INDEX($F$4:$F$632,MATCH(D30,$D$4:$D$632,0))</f>
        <v>0.005335648148148148</v>
      </c>
    </row>
    <row r="31" spans="1:9" s="10" customFormat="1" ht="15" customHeight="1">
      <c r="A31" s="17">
        <v>28</v>
      </c>
      <c r="B31" s="36" t="s">
        <v>35</v>
      </c>
      <c r="C31" s="36" t="s">
        <v>23</v>
      </c>
      <c r="D31" s="18" t="s">
        <v>78</v>
      </c>
      <c r="E31" s="36" t="s">
        <v>26</v>
      </c>
      <c r="F31" s="31">
        <v>0.02528935185185185</v>
      </c>
      <c r="G31" s="18" t="str">
        <f t="shared" si="0"/>
        <v>5.52/km</v>
      </c>
      <c r="H31" s="19">
        <f t="shared" si="1"/>
        <v>0.00917824074074074</v>
      </c>
      <c r="I31" s="19">
        <f>F31-INDEX($F$4:$F$632,MATCH(D31,$D$4:$D$632,0))</f>
        <v>0</v>
      </c>
    </row>
    <row r="32" spans="1:9" s="10" customFormat="1" ht="15" customHeight="1">
      <c r="A32" s="17">
        <v>29</v>
      </c>
      <c r="B32" s="36" t="s">
        <v>79</v>
      </c>
      <c r="C32" s="36" t="s">
        <v>80</v>
      </c>
      <c r="D32" s="18" t="s">
        <v>58</v>
      </c>
      <c r="E32" s="36" t="s">
        <v>81</v>
      </c>
      <c r="F32" s="31">
        <v>0.025300925925925925</v>
      </c>
      <c r="G32" s="18" t="str">
        <f t="shared" si="0"/>
        <v>5.53/km</v>
      </c>
      <c r="H32" s="19">
        <f>F32-$F$4</f>
        <v>0.009189814814814814</v>
      </c>
      <c r="I32" s="19">
        <f>F32-INDEX($F$4:$F$632,MATCH(D32,$D$4:$D$632,0))</f>
        <v>0.0053587962962962955</v>
      </c>
    </row>
    <row r="33" spans="1:9" s="10" customFormat="1" ht="15" customHeight="1">
      <c r="A33" s="17">
        <v>30</v>
      </c>
      <c r="B33" s="36" t="s">
        <v>82</v>
      </c>
      <c r="C33" s="36" t="s">
        <v>21</v>
      </c>
      <c r="D33" s="18" t="s">
        <v>37</v>
      </c>
      <c r="E33" s="36" t="s">
        <v>41</v>
      </c>
      <c r="F33" s="18" t="s">
        <v>83</v>
      </c>
      <c r="G33" s="31">
        <v>0</v>
      </c>
      <c r="H33" s="31">
        <v>0</v>
      </c>
      <c r="I33" s="31">
        <v>0</v>
      </c>
    </row>
    <row r="34" spans="1:9" s="10" customFormat="1" ht="15" customHeight="1" thickBot="1">
      <c r="A34" s="32">
        <v>31</v>
      </c>
      <c r="B34" s="37" t="s">
        <v>32</v>
      </c>
      <c r="C34" s="37" t="s">
        <v>22</v>
      </c>
      <c r="D34" s="33" t="s">
        <v>69</v>
      </c>
      <c r="E34" s="37" t="s">
        <v>26</v>
      </c>
      <c r="F34" s="33" t="s">
        <v>83</v>
      </c>
      <c r="G34" s="34">
        <v>0</v>
      </c>
      <c r="H34" s="34">
        <v>0</v>
      </c>
      <c r="I34" s="34">
        <v>0</v>
      </c>
    </row>
  </sheetData>
  <autoFilter ref="A3:I3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8" t="str">
        <f>Individuale!A1</f>
        <v>Trofeo Pro Loco Montasola</v>
      </c>
      <c r="B1" s="28"/>
      <c r="C1" s="28"/>
    </row>
    <row r="2" spans="1:3" ht="33" customHeight="1">
      <c r="A2" s="29" t="str">
        <f>Individuale!A2&amp;" km. "&amp;Individuale!I2</f>
        <v>Montasola (RI) Italia - Sabato 19/06/2010 km. 6,2</v>
      </c>
      <c r="B2" s="29"/>
      <c r="C2" s="29"/>
    </row>
    <row r="3" spans="1:3" ht="24.75" customHeight="1" thickBot="1">
      <c r="A3" s="12" t="s">
        <v>1</v>
      </c>
      <c r="B3" s="13" t="s">
        <v>5</v>
      </c>
      <c r="C3" s="13" t="s">
        <v>10</v>
      </c>
    </row>
    <row r="4" spans="1:3" ht="15" customHeight="1">
      <c r="A4" s="15">
        <v>1</v>
      </c>
      <c r="B4" s="20" t="s">
        <v>50</v>
      </c>
      <c r="C4" s="23">
        <v>10</v>
      </c>
    </row>
    <row r="5" spans="1:3" ht="15" customHeight="1">
      <c r="A5" s="18">
        <v>2</v>
      </c>
      <c r="B5" s="21" t="s">
        <v>26</v>
      </c>
      <c r="C5" s="24">
        <v>4</v>
      </c>
    </row>
    <row r="6" spans="1:3" ht="15" customHeight="1">
      <c r="A6" s="18">
        <v>3</v>
      </c>
      <c r="B6" s="21" t="s">
        <v>38</v>
      </c>
      <c r="C6" s="24">
        <v>3</v>
      </c>
    </row>
    <row r="7" spans="1:3" ht="15" customHeight="1">
      <c r="A7" s="18">
        <v>4</v>
      </c>
      <c r="B7" s="21" t="s">
        <v>70</v>
      </c>
      <c r="C7" s="24">
        <v>2</v>
      </c>
    </row>
    <row r="8" spans="1:3" ht="15" customHeight="1">
      <c r="A8" s="18">
        <v>5</v>
      </c>
      <c r="B8" s="21" t="s">
        <v>44</v>
      </c>
      <c r="C8" s="24">
        <v>2</v>
      </c>
    </row>
    <row r="9" spans="1:3" ht="15" customHeight="1">
      <c r="A9" s="18">
        <v>6</v>
      </c>
      <c r="B9" s="21" t="s">
        <v>48</v>
      </c>
      <c r="C9" s="24">
        <v>2</v>
      </c>
    </row>
    <row r="10" spans="1:3" ht="15" customHeight="1">
      <c r="A10" s="18">
        <v>7</v>
      </c>
      <c r="B10" s="21" t="s">
        <v>41</v>
      </c>
      <c r="C10" s="24">
        <v>2</v>
      </c>
    </row>
    <row r="11" spans="1:3" ht="15" customHeight="1">
      <c r="A11" s="18">
        <v>8</v>
      </c>
      <c r="B11" s="21" t="s">
        <v>64</v>
      </c>
      <c r="C11" s="24">
        <v>1</v>
      </c>
    </row>
    <row r="12" spans="1:3" ht="15" customHeight="1">
      <c r="A12" s="18">
        <v>9</v>
      </c>
      <c r="B12" s="21" t="s">
        <v>67</v>
      </c>
      <c r="C12" s="24">
        <v>1</v>
      </c>
    </row>
    <row r="13" spans="1:3" ht="15" customHeight="1">
      <c r="A13" s="18">
        <v>10</v>
      </c>
      <c r="B13" s="21" t="s">
        <v>46</v>
      </c>
      <c r="C13" s="24">
        <v>1</v>
      </c>
    </row>
    <row r="14" spans="1:3" ht="15" customHeight="1">
      <c r="A14" s="18">
        <v>11</v>
      </c>
      <c r="B14" s="21" t="s">
        <v>61</v>
      </c>
      <c r="C14" s="24">
        <v>1</v>
      </c>
    </row>
    <row r="15" spans="1:3" ht="15" customHeight="1">
      <c r="A15" s="18">
        <v>12</v>
      </c>
      <c r="B15" s="21" t="s">
        <v>81</v>
      </c>
      <c r="C15" s="24">
        <v>1</v>
      </c>
    </row>
    <row r="16" spans="1:3" ht="15" customHeight="1" thickBot="1">
      <c r="A16" s="33">
        <v>13</v>
      </c>
      <c r="B16" s="22" t="s">
        <v>59</v>
      </c>
      <c r="C16" s="25">
        <v>1</v>
      </c>
    </row>
    <row r="17" ht="12.75">
      <c r="C17" s="2">
        <f>SUM(C4:C16)</f>
        <v>31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Wanblee</cp:lastModifiedBy>
  <dcterms:created xsi:type="dcterms:W3CDTF">2010-06-24T16:20:33Z</dcterms:created>
  <dcterms:modified xsi:type="dcterms:W3CDTF">2010-06-24T17:00:41Z</dcterms:modified>
  <cp:category/>
  <cp:version/>
  <cp:contentType/>
  <cp:contentStatus/>
</cp:coreProperties>
</file>