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<sst xmlns="http://schemas.openxmlformats.org/spreadsheetml/2006/main" count="234" uniqueCount="137">
  <si>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</si>
  <si>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</si>
  <si>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</si>
  <si>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</si>
  <si>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</si>
  <si>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</si>
  <si>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</si>
  <si>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</si>
  <si>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</si>
  <si>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</si>
  <si>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</si>
  <si>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</si>
  <si>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ALESSANDRO</t>
  </si>
  <si>
    <t>PAOLO</t>
  </si>
  <si>
    <t>STEFANO</t>
  </si>
  <si>
    <t>ANDREA</t>
  </si>
  <si>
    <t>MASSIMO</t>
  </si>
  <si>
    <t>ANTONIO</t>
  </si>
  <si>
    <t>GIANCARLO</t>
  </si>
  <si>
    <t>LUIGI</t>
  </si>
  <si>
    <t>DAVIDE</t>
  </si>
  <si>
    <t>FEDERICO</t>
  </si>
  <si>
    <t>MAURO</t>
  </si>
  <si>
    <t>GIANLUCA</t>
  </si>
  <si>
    <t>GIANNI</t>
  </si>
  <si>
    <t>FABRIZIO</t>
  </si>
  <si>
    <t>GIOVANNI</t>
  </si>
  <si>
    <t>EMANUELA</t>
  </si>
  <si>
    <t>SONIA</t>
  </si>
  <si>
    <t>ALESSANDRA</t>
  </si>
  <si>
    <t>SM</t>
  </si>
  <si>
    <t>MICHELE</t>
  </si>
  <si>
    <t>SF</t>
  </si>
  <si>
    <t>LAURA</t>
  </si>
  <si>
    <t>S.S. LAZIO ATLETICA LEGGERA</t>
  </si>
  <si>
    <t>LORENZO</t>
  </si>
  <si>
    <t>FEDERICA</t>
  </si>
  <si>
    <t>BRUNO</t>
  </si>
  <si>
    <t>MARCELLO</t>
  </si>
  <si>
    <t>MARTINI</t>
  </si>
  <si>
    <t>MARIANO</t>
  </si>
  <si>
    <t>ROSSI</t>
  </si>
  <si>
    <t>ADRIANO</t>
  </si>
  <si>
    <t>CUCCHI</t>
  </si>
  <si>
    <t>CHIARA</t>
  </si>
  <si>
    <t>FERDINANDI</t>
  </si>
  <si>
    <t>FILIPPO</t>
  </si>
  <si>
    <t>PAGANO</t>
  </si>
  <si>
    <t>ARMANDO</t>
  </si>
  <si>
    <t>ITALO</t>
  </si>
  <si>
    <t>PATRIZIO</t>
  </si>
  <si>
    <t>ROCCO</t>
  </si>
  <si>
    <t>MORENO</t>
  </si>
  <si>
    <t>COLLEFERRO ATLETICA</t>
  </si>
  <si>
    <t>DE NARDIS</t>
  </si>
  <si>
    <t>POL. UNIVERSITA' FORO ITAL.</t>
  </si>
  <si>
    <t>NICO</t>
  </si>
  <si>
    <t>A.S.D. POL. CIOCIARA A.FAVA</t>
  </si>
  <si>
    <t>CAVALLARO</t>
  </si>
  <si>
    <t>SM45</t>
  </si>
  <si>
    <t>ATL. AMATORI FIAT CASSINO</t>
  </si>
  <si>
    <t>BRUNI</t>
  </si>
  <si>
    <t>A.S.D. LIRI RUNNERS</t>
  </si>
  <si>
    <t>FIORELLI</t>
  </si>
  <si>
    <t>TONY</t>
  </si>
  <si>
    <t>D'ADAMO</t>
  </si>
  <si>
    <t>MANILO</t>
  </si>
  <si>
    <t>SM35</t>
  </si>
  <si>
    <t>VIZZACCARO</t>
  </si>
  <si>
    <t>PERSECHINO</t>
  </si>
  <si>
    <t>APROCIS RUNNERS TEAM</t>
  </si>
  <si>
    <t>SCACCIA</t>
  </si>
  <si>
    <t>SF40</t>
  </si>
  <si>
    <t>COZZOLINO</t>
  </si>
  <si>
    <t>SM50</t>
  </si>
  <si>
    <t>TEMPESTA</t>
  </si>
  <si>
    <t>IVAN</t>
  </si>
  <si>
    <t>SM40</t>
  </si>
  <si>
    <t>D'AMMASSA</t>
  </si>
  <si>
    <t>COLATOSTI</t>
  </si>
  <si>
    <t>FIORINI</t>
  </si>
  <si>
    <t>FELICE</t>
  </si>
  <si>
    <t>SM55</t>
  </si>
  <si>
    <t>PERSECHINI</t>
  </si>
  <si>
    <t>CESTRA</t>
  </si>
  <si>
    <t>ASD ERNICA RUNNING</t>
  </si>
  <si>
    <t>MASTRACCI</t>
  </si>
  <si>
    <t>PAONE</t>
  </si>
  <si>
    <t>SM65</t>
  </si>
  <si>
    <t>MARSELLA</t>
  </si>
  <si>
    <t>DI LETIZIA</t>
  </si>
  <si>
    <t>PIO</t>
  </si>
  <si>
    <t>D'ANNUZIO</t>
  </si>
  <si>
    <t>ASD ATINA TRAIL RUNNING</t>
  </si>
  <si>
    <t>SAVONA</t>
  </si>
  <si>
    <t>PODISTICA DEI FIORI</t>
  </si>
  <si>
    <t>CIOTOLI</t>
  </si>
  <si>
    <t>CELLUPICA</t>
  </si>
  <si>
    <t>STEPHAN</t>
  </si>
  <si>
    <t>SPICA</t>
  </si>
  <si>
    <t>NAUSICA</t>
  </si>
  <si>
    <t>MICCI</t>
  </si>
  <si>
    <t>A.S.D. ATL. MONTICELLANA</t>
  </si>
  <si>
    <t>FRANCIOSA</t>
  </si>
  <si>
    <t>A.S.D. CORRIALVITO</t>
  </si>
  <si>
    <t>BIANCHI</t>
  </si>
  <si>
    <t>ASD ATLETICA ARCE</t>
  </si>
  <si>
    <t>GISMONDI</t>
  </si>
  <si>
    <t>CANCIANI</t>
  </si>
  <si>
    <t>SM60</t>
  </si>
  <si>
    <t>PARRAVANO</t>
  </si>
  <si>
    <t>DI SOTTO</t>
  </si>
  <si>
    <t>DI LUCA</t>
  </si>
  <si>
    <t>IABONI</t>
  </si>
  <si>
    <t>SM70</t>
  </si>
  <si>
    <t>TAVOLIERI</t>
  </si>
  <si>
    <t>MONTICELLI</t>
  </si>
  <si>
    <t>ISABELLE</t>
  </si>
  <si>
    <t>SF45</t>
  </si>
  <si>
    <t>PISANI</t>
  </si>
  <si>
    <t>SF35</t>
  </si>
  <si>
    <t>CAVALIERE</t>
  </si>
  <si>
    <t>LOMBARDOZZI</t>
  </si>
  <si>
    <t>NADIA</t>
  </si>
  <si>
    <t>BUTTARAZZI</t>
  </si>
  <si>
    <t>D'AGOSTINI</t>
  </si>
  <si>
    <t>LEONARDO</t>
  </si>
  <si>
    <t>DI MAMBRO</t>
  </si>
  <si>
    <t>CELLETTI</t>
  </si>
  <si>
    <t>SF50</t>
  </si>
  <si>
    <t>GERMANI</t>
  </si>
  <si>
    <t>D'AGOSTINO</t>
  </si>
  <si>
    <t>SM80</t>
  </si>
  <si>
    <t>Corrigallinaro</t>
  </si>
  <si>
    <t xml:space="preserve"> </t>
  </si>
  <si>
    <t>Gallinaro (FR) Italia - Domenica 23/12/2016</t>
  </si>
  <si>
    <t>INDIVIDUALE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</si>
</sst>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0" t="s">
        <v>133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134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135</v>
      </c>
      <c r="B3" s="37"/>
      <c r="C3" s="37"/>
      <c r="D3" s="37"/>
      <c r="E3" s="37"/>
      <c r="F3" s="37"/>
      <c r="G3" s="37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2" t="s">
        <v>54</v>
      </c>
      <c r="C5" s="22" t="s">
        <v>42</v>
      </c>
      <c r="D5" s="21" t="s">
        <v>30</v>
      </c>
      <c r="E5" s="22" t="s">
        <v>55</v>
      </c>
      <c r="F5" s="43">
        <v>0.021979166666666664</v>
      </c>
      <c r="G5" s="21" t="str">
        <f>TEXT(INT((HOUR(F5)*3600+MINUTE(F5)*60+SECOND(F5))/$I$3/60),"0")&amp;"."&amp;TEXT(MOD((HOUR(F5)*3600+MINUTE(F5)*60+SECOND(F5))/$I$3,60),"00")&amp;"/km"</f>
        <v>3.31/km</v>
      </c>
      <c r="H5" s="23">
        <f>F5-$F$5</f>
        <v>0</v>
      </c>
      <c r="I5" s="23">
        <f>F5-INDEX($F$5:$F$179,MATCH(D5,$D$5:$D$179,0))</f>
        <v>0</v>
      </c>
    </row>
    <row r="6" spans="1:9" s="10" customFormat="1" ht="15" customHeight="1">
      <c r="A6" s="11">
        <v>2</v>
      </c>
      <c r="B6" s="24" t="s">
        <v>41</v>
      </c>
      <c r="C6" s="24" t="s">
        <v>56</v>
      </c>
      <c r="D6" s="11" t="s">
        <v>30</v>
      </c>
      <c r="E6" s="24" t="s">
        <v>57</v>
      </c>
      <c r="F6" s="44">
        <v>0.022581018518518518</v>
      </c>
      <c r="G6" s="11" t="str">
        <f aca="true" t="shared" si="0" ref="G6:G21">TEXT(INT((HOUR(F6)*3600+MINUTE(F6)*60+SECOND(F6))/$I$3/60),"0")&amp;"."&amp;TEXT(MOD((HOUR(F6)*3600+MINUTE(F6)*60+SECOND(F6))/$I$3,60),"00")&amp;"/km"</f>
        <v>3.37/km</v>
      </c>
      <c r="H6" s="12">
        <f aca="true" t="shared" si="1" ref="H6:H21">F6-$F$5</f>
        <v>0.0006018518518518534</v>
      </c>
      <c r="I6" s="12">
        <f>F6-INDEX($F$5:$F$179,MATCH(D6,$D$5:$D$179,0))</f>
        <v>0.0006018518518518534</v>
      </c>
    </row>
    <row r="7" spans="1:9" s="10" customFormat="1" ht="15" customHeight="1">
      <c r="A7" s="11">
        <v>3</v>
      </c>
      <c r="B7" s="24" t="s">
        <v>58</v>
      </c>
      <c r="C7" s="24" t="s">
        <v>26</v>
      </c>
      <c r="D7" s="11" t="s">
        <v>59</v>
      </c>
      <c r="E7" s="24" t="s">
        <v>60</v>
      </c>
      <c r="F7" s="44">
        <v>0.023171296296296297</v>
      </c>
      <c r="G7" s="11" t="str">
        <f t="shared" si="0"/>
        <v>3.42/km</v>
      </c>
      <c r="H7" s="12">
        <f t="shared" si="1"/>
        <v>0.0011921296296296333</v>
      </c>
      <c r="I7" s="12">
        <f>F7-INDEX($F$5:$F$179,MATCH(D7,$D$5:$D$179,0))</f>
        <v>0</v>
      </c>
    </row>
    <row r="8" spans="1:9" s="10" customFormat="1" ht="15" customHeight="1">
      <c r="A8" s="11">
        <v>4</v>
      </c>
      <c r="B8" s="24" t="s">
        <v>61</v>
      </c>
      <c r="C8" s="24" t="s">
        <v>52</v>
      </c>
      <c r="D8" s="11" t="s">
        <v>59</v>
      </c>
      <c r="E8" s="24" t="s">
        <v>62</v>
      </c>
      <c r="F8" s="44">
        <v>0.023414351851851853</v>
      </c>
      <c r="G8" s="11" t="str">
        <f t="shared" si="0"/>
        <v>3.45/km</v>
      </c>
      <c r="H8" s="12">
        <f t="shared" si="1"/>
        <v>0.0014351851851851886</v>
      </c>
      <c r="I8" s="12">
        <f>F8-INDEX($F$5:$F$179,MATCH(D8,$D$5:$D$179,0))</f>
        <v>0.00024305555555555539</v>
      </c>
    </row>
    <row r="9" spans="1:9" s="10" customFormat="1" ht="15" customHeight="1">
      <c r="A9" s="11">
        <v>5</v>
      </c>
      <c r="B9" s="24" t="s">
        <v>63</v>
      </c>
      <c r="C9" s="24" t="s">
        <v>64</v>
      </c>
      <c r="D9" s="11" t="s">
        <v>30</v>
      </c>
      <c r="E9" s="24" t="s">
        <v>62</v>
      </c>
      <c r="F9" s="44">
        <v>0.023738425925925923</v>
      </c>
      <c r="G9" s="11" t="str">
        <f t="shared" si="0"/>
        <v>3.48/km</v>
      </c>
      <c r="H9" s="12">
        <f t="shared" si="1"/>
        <v>0.001759259259259259</v>
      </c>
      <c r="I9" s="12">
        <f>F9-INDEX($F$5:$F$179,MATCH(D9,$D$5:$D$179,0))</f>
        <v>0.001759259259259259</v>
      </c>
    </row>
    <row r="10" spans="1:9" s="10" customFormat="1" ht="15" customHeight="1">
      <c r="A10" s="11">
        <v>6</v>
      </c>
      <c r="B10" s="24" t="s">
        <v>65</v>
      </c>
      <c r="C10" s="24" t="s">
        <v>66</v>
      </c>
      <c r="D10" s="11" t="s">
        <v>67</v>
      </c>
      <c r="E10" s="24" t="s">
        <v>60</v>
      </c>
      <c r="F10" s="44">
        <v>0.023935185185185184</v>
      </c>
      <c r="G10" s="11" t="str">
        <f t="shared" si="0"/>
        <v>3.50/km</v>
      </c>
      <c r="H10" s="12">
        <f t="shared" si="1"/>
        <v>0.00195601851851852</v>
      </c>
      <c r="I10" s="12">
        <f>F10-INDEX($F$5:$F$179,MATCH(D10,$D$5:$D$179,0))</f>
        <v>0</v>
      </c>
    </row>
    <row r="11" spans="1:9" s="10" customFormat="1" ht="15" customHeight="1">
      <c r="A11" s="11">
        <v>7</v>
      </c>
      <c r="B11" s="24" t="s">
        <v>68</v>
      </c>
      <c r="C11" s="24" t="s">
        <v>20</v>
      </c>
      <c r="D11" s="11" t="s">
        <v>30</v>
      </c>
      <c r="E11" s="24" t="s">
        <v>60</v>
      </c>
      <c r="F11" s="44">
        <v>0.024212962962962964</v>
      </c>
      <c r="G11" s="11" t="str">
        <f t="shared" si="0"/>
        <v>3.52/km</v>
      </c>
      <c r="H11" s="12">
        <f t="shared" si="1"/>
        <v>0.0022337962962962997</v>
      </c>
      <c r="I11" s="12">
        <f>F11-INDEX($F$5:$F$179,MATCH(D11,$D$5:$D$179,0))</f>
        <v>0.0022337962962962997</v>
      </c>
    </row>
    <row r="12" spans="1:9" s="10" customFormat="1" ht="15" customHeight="1">
      <c r="A12" s="11">
        <v>8</v>
      </c>
      <c r="B12" s="24" t="s">
        <v>69</v>
      </c>
      <c r="C12" s="24" t="s">
        <v>49</v>
      </c>
      <c r="D12" s="11" t="s">
        <v>30</v>
      </c>
      <c r="E12" s="24" t="s">
        <v>70</v>
      </c>
      <c r="F12" s="44">
        <v>0.02423611111111111</v>
      </c>
      <c r="G12" s="11" t="str">
        <f t="shared" si="0"/>
        <v>3.53/km</v>
      </c>
      <c r="H12" s="12">
        <f t="shared" si="1"/>
        <v>0.002256944444444447</v>
      </c>
      <c r="I12" s="12">
        <f>F12-INDEX($F$5:$F$179,MATCH(D12,$D$5:$D$179,0))</f>
        <v>0.002256944444444447</v>
      </c>
    </row>
    <row r="13" spans="1:9" s="10" customFormat="1" ht="15" customHeight="1">
      <c r="A13" s="11">
        <v>9</v>
      </c>
      <c r="B13" s="24" t="s">
        <v>71</v>
      </c>
      <c r="C13" s="24" t="s">
        <v>29</v>
      </c>
      <c r="D13" s="11" t="s">
        <v>72</v>
      </c>
      <c r="E13" s="24" t="s">
        <v>53</v>
      </c>
      <c r="F13" s="44">
        <v>0.024583333333333332</v>
      </c>
      <c r="G13" s="11" t="str">
        <f t="shared" si="0"/>
        <v>3.56/km</v>
      </c>
      <c r="H13" s="12">
        <f t="shared" si="1"/>
        <v>0.002604166666666668</v>
      </c>
      <c r="I13" s="12">
        <f>F13-INDEX($F$5:$F$179,MATCH(D13,$D$5:$D$179,0))</f>
        <v>0</v>
      </c>
    </row>
    <row r="14" spans="1:9" s="10" customFormat="1" ht="15" customHeight="1">
      <c r="A14" s="11">
        <v>10</v>
      </c>
      <c r="B14" s="24" t="s">
        <v>73</v>
      </c>
      <c r="C14" s="24" t="s">
        <v>17</v>
      </c>
      <c r="D14" s="11" t="s">
        <v>74</v>
      </c>
      <c r="E14" s="24" t="s">
        <v>57</v>
      </c>
      <c r="F14" s="44">
        <v>0.024814814814814817</v>
      </c>
      <c r="G14" s="11" t="str">
        <f t="shared" si="0"/>
        <v>3.58/km</v>
      </c>
      <c r="H14" s="12">
        <f t="shared" si="1"/>
        <v>0.002835648148148153</v>
      </c>
      <c r="I14" s="12">
        <f>F14-INDEX($F$5:$F$179,MATCH(D14,$D$5:$D$179,0))</f>
        <v>0</v>
      </c>
    </row>
    <row r="15" spans="1:9" s="10" customFormat="1" ht="15" customHeight="1">
      <c r="A15" s="11">
        <v>11</v>
      </c>
      <c r="B15" s="24" t="s">
        <v>75</v>
      </c>
      <c r="C15" s="24" t="s">
        <v>76</v>
      </c>
      <c r="D15" s="11" t="s">
        <v>77</v>
      </c>
      <c r="E15" s="24" t="s">
        <v>136</v>
      </c>
      <c r="F15" s="44">
        <v>0.02533564814814815</v>
      </c>
      <c r="G15" s="11" t="str">
        <f t="shared" si="0"/>
        <v>4.03/km</v>
      </c>
      <c r="H15" s="12">
        <f t="shared" si="1"/>
        <v>0.0033564814814814846</v>
      </c>
      <c r="I15" s="12">
        <f>F15-INDEX($F$5:$F$179,MATCH(D15,$D$5:$D$179,0))</f>
        <v>0</v>
      </c>
    </row>
    <row r="16" spans="1:9" s="10" customFormat="1" ht="15" customHeight="1">
      <c r="A16" s="11">
        <v>12</v>
      </c>
      <c r="B16" s="24" t="s">
        <v>78</v>
      </c>
      <c r="C16" s="24" t="s">
        <v>21</v>
      </c>
      <c r="D16" s="11" t="s">
        <v>67</v>
      </c>
      <c r="E16" s="24" t="s">
        <v>60</v>
      </c>
      <c r="F16" s="44">
        <v>0.0256712962962963</v>
      </c>
      <c r="G16" s="11" t="str">
        <f t="shared" si="0"/>
        <v>4.06/km</v>
      </c>
      <c r="H16" s="12">
        <f t="shared" si="1"/>
        <v>0.0036921296296296355</v>
      </c>
      <c r="I16" s="12">
        <f>F16-INDEX($F$5:$F$179,MATCH(D16,$D$5:$D$179,0))</f>
        <v>0.0017361111111111154</v>
      </c>
    </row>
    <row r="17" spans="1:9" s="10" customFormat="1" ht="15" customHeight="1">
      <c r="A17" s="11">
        <v>13</v>
      </c>
      <c r="B17" s="24" t="s">
        <v>79</v>
      </c>
      <c r="C17" s="24" t="s">
        <v>44</v>
      </c>
      <c r="D17" s="11" t="s">
        <v>32</v>
      </c>
      <c r="E17" s="24" t="s">
        <v>57</v>
      </c>
      <c r="F17" s="44">
        <v>0.02584490740740741</v>
      </c>
      <c r="G17" s="11" t="str">
        <f t="shared" si="0"/>
        <v>4.08/km</v>
      </c>
      <c r="H17" s="12">
        <f t="shared" si="1"/>
        <v>0.003865740740740746</v>
      </c>
      <c r="I17" s="12">
        <f>F17-INDEX($F$5:$F$179,MATCH(D17,$D$5:$D$179,0))</f>
        <v>0</v>
      </c>
    </row>
    <row r="18" spans="1:9" s="10" customFormat="1" ht="15" customHeight="1">
      <c r="A18" s="11">
        <v>14</v>
      </c>
      <c r="B18" s="24" t="s">
        <v>80</v>
      </c>
      <c r="C18" s="24" t="s">
        <v>81</v>
      </c>
      <c r="D18" s="11" t="s">
        <v>82</v>
      </c>
      <c r="E18" s="24" t="s">
        <v>57</v>
      </c>
      <c r="F18" s="44">
        <v>0.026111111111111113</v>
      </c>
      <c r="G18" s="11" t="str">
        <f t="shared" si="0"/>
        <v>4.11/km</v>
      </c>
      <c r="H18" s="12">
        <f t="shared" si="1"/>
        <v>0.0041319444444444485</v>
      </c>
      <c r="I18" s="12">
        <f>F18-INDEX($F$5:$F$179,MATCH(D18,$D$5:$D$179,0))</f>
        <v>0</v>
      </c>
    </row>
    <row r="19" spans="1:9" s="10" customFormat="1" ht="15" customHeight="1">
      <c r="A19" s="11">
        <v>15</v>
      </c>
      <c r="B19" s="24" t="s">
        <v>83</v>
      </c>
      <c r="C19" s="24" t="s">
        <v>46</v>
      </c>
      <c r="D19" s="11" t="s">
        <v>30</v>
      </c>
      <c r="E19" s="24" t="s">
        <v>60</v>
      </c>
      <c r="F19" s="44">
        <v>0.026180555555555558</v>
      </c>
      <c r="G19" s="11" t="str">
        <f t="shared" si="0"/>
        <v>4.11/km</v>
      </c>
      <c r="H19" s="12">
        <f t="shared" si="1"/>
        <v>0.004201388888888893</v>
      </c>
      <c r="I19" s="12">
        <f>F19-INDEX($F$5:$F$179,MATCH(D19,$D$5:$D$179,0))</f>
        <v>0.004201388888888893</v>
      </c>
    </row>
    <row r="20" spans="1:9" s="10" customFormat="1" ht="15" customHeight="1">
      <c r="A20" s="11">
        <v>16</v>
      </c>
      <c r="B20" s="24" t="s">
        <v>84</v>
      </c>
      <c r="C20" s="24" t="s">
        <v>50</v>
      </c>
      <c r="D20" s="11" t="s">
        <v>77</v>
      </c>
      <c r="E20" s="24" t="s">
        <v>85</v>
      </c>
      <c r="F20" s="44">
        <v>0.026377314814814815</v>
      </c>
      <c r="G20" s="11" t="str">
        <f t="shared" si="0"/>
        <v>4.13/km</v>
      </c>
      <c r="H20" s="12">
        <f t="shared" si="1"/>
        <v>0.004398148148148151</v>
      </c>
      <c r="I20" s="12">
        <f>F20-INDEX($F$5:$F$179,MATCH(D20,$D$5:$D$179,0))</f>
        <v>0.0010416666666666664</v>
      </c>
    </row>
    <row r="21" spans="1:9" ht="15" customHeight="1">
      <c r="A21" s="11">
        <v>17</v>
      </c>
      <c r="B21" s="24" t="s">
        <v>86</v>
      </c>
      <c r="C21" s="24" t="s">
        <v>35</v>
      </c>
      <c r="D21" s="11" t="s">
        <v>82</v>
      </c>
      <c r="E21" s="24" t="s">
        <v>85</v>
      </c>
      <c r="F21" s="44">
        <v>0.026400462962962962</v>
      </c>
      <c r="G21" s="11" t="str">
        <f t="shared" si="0"/>
        <v>4.13/km</v>
      </c>
      <c r="H21" s="12">
        <f t="shared" si="1"/>
        <v>0.004421296296296298</v>
      </c>
      <c r="I21" s="12">
        <f>F21-INDEX($F$5:$F$179,MATCH(D21,$D$5:$D$179,0))</f>
        <v>0.00028935185185184967</v>
      </c>
    </row>
    <row r="22" spans="1:9" ht="15" customHeight="1">
      <c r="A22" s="11">
        <v>18</v>
      </c>
      <c r="B22" s="24" t="s">
        <v>87</v>
      </c>
      <c r="C22" s="24" t="s">
        <v>24</v>
      </c>
      <c r="D22" s="11" t="s">
        <v>88</v>
      </c>
      <c r="E22" s="24" t="s">
        <v>34</v>
      </c>
      <c r="F22" s="44">
        <v>0.026805555555555555</v>
      </c>
      <c r="G22" s="11" t="str">
        <f aca="true" t="shared" si="2" ref="G22:G32">TEXT(INT((HOUR(F22)*3600+MINUTE(F22)*60+SECOND(F22))/$I$3/60),"0")&amp;"."&amp;TEXT(MOD((HOUR(F22)*3600+MINUTE(F22)*60+SECOND(F22))/$I$3,60),"00")&amp;"/km"</f>
        <v>4.17/km</v>
      </c>
      <c r="H22" s="12">
        <f aca="true" t="shared" si="3" ref="H22:H32">F22-$F$5</f>
        <v>0.0048263888888888905</v>
      </c>
      <c r="I22" s="12">
        <f>F22-INDEX($F$5:$F$179,MATCH(D22,$D$5:$D$179,0))</f>
        <v>0</v>
      </c>
    </row>
    <row r="23" spans="1:9" ht="15" customHeight="1">
      <c r="A23" s="11">
        <v>19</v>
      </c>
      <c r="B23" s="24" t="s">
        <v>89</v>
      </c>
      <c r="C23" s="24" t="s">
        <v>37</v>
      </c>
      <c r="D23" s="11" t="s">
        <v>67</v>
      </c>
      <c r="E23" s="24" t="s">
        <v>60</v>
      </c>
      <c r="F23" s="44">
        <v>0.02685185185185185</v>
      </c>
      <c r="G23" s="11" t="str">
        <f t="shared" si="2"/>
        <v>4.18/km</v>
      </c>
      <c r="H23" s="12">
        <f t="shared" si="3"/>
        <v>0.004872685185185185</v>
      </c>
      <c r="I23" s="12">
        <f>F23-INDEX($F$5:$F$179,MATCH(D23,$D$5:$D$179,0))</f>
        <v>0.0029166666666666646</v>
      </c>
    </row>
    <row r="24" spans="1:9" ht="15" customHeight="1">
      <c r="A24" s="11">
        <v>20</v>
      </c>
      <c r="B24" s="24" t="s">
        <v>90</v>
      </c>
      <c r="C24" s="24" t="s">
        <v>91</v>
      </c>
      <c r="D24" s="11" t="s">
        <v>30</v>
      </c>
      <c r="E24" s="24" t="s">
        <v>60</v>
      </c>
      <c r="F24" s="44">
        <v>0.027210648148148147</v>
      </c>
      <c r="G24" s="11" t="str">
        <f t="shared" si="2"/>
        <v>4.21/km</v>
      </c>
      <c r="H24" s="12">
        <f t="shared" si="3"/>
        <v>0.005231481481481483</v>
      </c>
      <c r="I24" s="12">
        <f>F24-INDEX($F$5:$F$179,MATCH(D24,$D$5:$D$179,0))</f>
        <v>0.005231481481481483</v>
      </c>
    </row>
    <row r="25" spans="1:9" ht="15" customHeight="1">
      <c r="A25" s="11">
        <v>21</v>
      </c>
      <c r="B25" s="24" t="s">
        <v>92</v>
      </c>
      <c r="C25" s="24" t="s">
        <v>25</v>
      </c>
      <c r="D25" s="11" t="s">
        <v>59</v>
      </c>
      <c r="E25" s="24" t="s">
        <v>93</v>
      </c>
      <c r="F25" s="44">
        <v>0.027245370370370368</v>
      </c>
      <c r="G25" s="11" t="str">
        <f t="shared" si="2"/>
        <v>4.22/km</v>
      </c>
      <c r="H25" s="12">
        <f t="shared" si="3"/>
        <v>0.0052662037037037035</v>
      </c>
      <c r="I25" s="12">
        <f>F25-INDEX($F$5:$F$179,MATCH(D25,$D$5:$D$179,0))</f>
        <v>0.00407407407407407</v>
      </c>
    </row>
    <row r="26" spans="1:9" ht="15" customHeight="1">
      <c r="A26" s="11">
        <v>22</v>
      </c>
      <c r="B26" s="24" t="s">
        <v>94</v>
      </c>
      <c r="C26" s="24" t="s">
        <v>38</v>
      </c>
      <c r="D26" s="11" t="s">
        <v>74</v>
      </c>
      <c r="E26" s="24" t="s">
        <v>95</v>
      </c>
      <c r="F26" s="44">
        <v>0.027418981481481485</v>
      </c>
      <c r="G26" s="11" t="str">
        <f t="shared" si="2"/>
        <v>4.23/km</v>
      </c>
      <c r="H26" s="12">
        <f t="shared" si="3"/>
        <v>0.005439814814814821</v>
      </c>
      <c r="I26" s="12">
        <f>F26-INDEX($F$5:$F$179,MATCH(D26,$D$5:$D$179,0))</f>
        <v>0.002604166666666668</v>
      </c>
    </row>
    <row r="27" spans="1:9" ht="15" customHeight="1">
      <c r="A27" s="11">
        <v>23</v>
      </c>
      <c r="B27" s="24" t="s">
        <v>96</v>
      </c>
      <c r="C27" s="24" t="s">
        <v>12</v>
      </c>
      <c r="D27" s="11" t="s">
        <v>82</v>
      </c>
      <c r="E27" s="24" t="s">
        <v>60</v>
      </c>
      <c r="F27" s="44">
        <v>0.0275</v>
      </c>
      <c r="G27" s="11" t="str">
        <f t="shared" si="2"/>
        <v>4.24/km</v>
      </c>
      <c r="H27" s="12">
        <f t="shared" si="3"/>
        <v>0.005520833333333336</v>
      </c>
      <c r="I27" s="12">
        <f>F27-INDEX($F$5:$F$179,MATCH(D27,$D$5:$D$179,0))</f>
        <v>0.0013888888888888874</v>
      </c>
    </row>
    <row r="28" spans="1:9" ht="15" customHeight="1">
      <c r="A28" s="11">
        <v>24</v>
      </c>
      <c r="B28" s="24" t="s">
        <v>97</v>
      </c>
      <c r="C28" s="24" t="s">
        <v>98</v>
      </c>
      <c r="D28" s="11" t="s">
        <v>59</v>
      </c>
      <c r="E28" s="24" t="s">
        <v>95</v>
      </c>
      <c r="F28" s="44">
        <v>0.02753472222222222</v>
      </c>
      <c r="G28" s="11" t="str">
        <f t="shared" si="2"/>
        <v>4.24/km</v>
      </c>
      <c r="H28" s="12">
        <f t="shared" si="3"/>
        <v>0.005555555555555557</v>
      </c>
      <c r="I28" s="12">
        <f>F28-INDEX($F$5:$F$179,MATCH(D28,$D$5:$D$179,0))</f>
        <v>0.004363425925925923</v>
      </c>
    </row>
    <row r="29" spans="1:9" ht="15" customHeight="1">
      <c r="A29" s="11">
        <v>25</v>
      </c>
      <c r="B29" s="24" t="s">
        <v>99</v>
      </c>
      <c r="C29" s="24" t="s">
        <v>100</v>
      </c>
      <c r="D29" s="11" t="s">
        <v>72</v>
      </c>
      <c r="E29" s="24" t="s">
        <v>60</v>
      </c>
      <c r="F29" s="44">
        <v>0.028171296296296302</v>
      </c>
      <c r="G29" s="11" t="str">
        <f t="shared" si="2"/>
        <v>4.30/km</v>
      </c>
      <c r="H29" s="12">
        <f t="shared" si="3"/>
        <v>0.006192129629629638</v>
      </c>
      <c r="I29" s="12">
        <f>F29-INDEX($F$5:$F$179,MATCH(D29,$D$5:$D$179,0))</f>
        <v>0.00358796296296297</v>
      </c>
    </row>
    <row r="30" spans="1:9" ht="15" customHeight="1">
      <c r="A30" s="11">
        <v>26</v>
      </c>
      <c r="B30" s="24" t="s">
        <v>101</v>
      </c>
      <c r="C30" s="24" t="s">
        <v>40</v>
      </c>
      <c r="D30" s="11" t="s">
        <v>74</v>
      </c>
      <c r="E30" s="24" t="s">
        <v>102</v>
      </c>
      <c r="F30" s="44">
        <v>0.02821759259259259</v>
      </c>
      <c r="G30" s="11" t="str">
        <f t="shared" si="2"/>
        <v>4.31/km</v>
      </c>
      <c r="H30" s="12">
        <f t="shared" si="3"/>
        <v>0.006238425925925925</v>
      </c>
      <c r="I30" s="12">
        <f>F30-INDEX($F$5:$F$179,MATCH(D30,$D$5:$D$179,0))</f>
        <v>0.003402777777777772</v>
      </c>
    </row>
    <row r="31" spans="1:9" ht="15" customHeight="1">
      <c r="A31" s="11">
        <v>27</v>
      </c>
      <c r="B31" s="24" t="s">
        <v>103</v>
      </c>
      <c r="C31" s="24" t="s">
        <v>51</v>
      </c>
      <c r="D31" s="11" t="s">
        <v>74</v>
      </c>
      <c r="E31" s="24" t="s">
        <v>104</v>
      </c>
      <c r="F31" s="44">
        <v>0.02832175925925926</v>
      </c>
      <c r="G31" s="11" t="str">
        <f t="shared" si="2"/>
        <v>4.32/km</v>
      </c>
      <c r="H31" s="12">
        <f t="shared" si="3"/>
        <v>0.006342592592592594</v>
      </c>
      <c r="I31" s="12">
        <f>F31-INDEX($F$5:$F$179,MATCH(D31,$D$5:$D$179,0))</f>
        <v>0.003506944444444441</v>
      </c>
    </row>
    <row r="32" spans="1:9" ht="15" customHeight="1">
      <c r="A32" s="11">
        <v>28</v>
      </c>
      <c r="B32" s="24" t="s">
        <v>105</v>
      </c>
      <c r="C32" s="24" t="s">
        <v>15</v>
      </c>
      <c r="D32" s="11" t="s">
        <v>59</v>
      </c>
      <c r="E32" s="24" t="s">
        <v>106</v>
      </c>
      <c r="F32" s="44">
        <v>0.029282407407407406</v>
      </c>
      <c r="G32" s="11" t="str">
        <f t="shared" si="2"/>
        <v>4.41/km</v>
      </c>
      <c r="H32" s="12">
        <f t="shared" si="3"/>
        <v>0.007303240740740742</v>
      </c>
      <c r="I32" s="12">
        <f>F32-INDEX($F$5:$F$179,MATCH(D32,$D$5:$D$179,0))</f>
        <v>0.006111111111111109</v>
      </c>
    </row>
    <row r="33" spans="1:9" ht="15" customHeight="1">
      <c r="A33" s="11">
        <v>29</v>
      </c>
      <c r="B33" s="24" t="s">
        <v>107</v>
      </c>
      <c r="C33" s="24" t="s">
        <v>28</v>
      </c>
      <c r="D33" s="11" t="s">
        <v>72</v>
      </c>
      <c r="E33" s="24" t="s">
        <v>106</v>
      </c>
      <c r="F33" s="44">
        <v>0.029328703703703704</v>
      </c>
      <c r="G33" s="11" t="str">
        <f aca="true" t="shared" si="4" ref="G33:G40">TEXT(INT((HOUR(F33)*3600+MINUTE(F33)*60+SECOND(F33))/$I$3/60),"0")&amp;"."&amp;TEXT(MOD((HOUR(F33)*3600+MINUTE(F33)*60+SECOND(F33))/$I$3,60),"00")&amp;"/km"</f>
        <v>4.42/km</v>
      </c>
      <c r="H33" s="12">
        <f aca="true" t="shared" si="5" ref="H33:H40">F33-$F$5</f>
        <v>0.00734953703703704</v>
      </c>
      <c r="I33" s="12">
        <f>F33-INDEX($F$5:$F$179,MATCH(D33,$D$5:$D$179,0))</f>
        <v>0.004745370370370372</v>
      </c>
    </row>
    <row r="34" spans="1:9" ht="15" customHeight="1">
      <c r="A34" s="11">
        <v>30</v>
      </c>
      <c r="B34" s="24" t="s">
        <v>108</v>
      </c>
      <c r="C34" s="24" t="s">
        <v>22</v>
      </c>
      <c r="D34" s="11" t="s">
        <v>74</v>
      </c>
      <c r="E34" s="24" t="s">
        <v>60</v>
      </c>
      <c r="F34" s="44">
        <v>0.02960648148148148</v>
      </c>
      <c r="G34" s="11" t="str">
        <f t="shared" si="4"/>
        <v>4.44/km</v>
      </c>
      <c r="H34" s="12">
        <f t="shared" si="5"/>
        <v>0.007627314814814816</v>
      </c>
      <c r="I34" s="12">
        <f>F34-INDEX($F$5:$F$179,MATCH(D34,$D$5:$D$179,0))</f>
        <v>0.004791666666666663</v>
      </c>
    </row>
    <row r="35" spans="1:9" ht="15" customHeight="1">
      <c r="A35" s="11">
        <v>31</v>
      </c>
      <c r="B35" s="24" t="s">
        <v>65</v>
      </c>
      <c r="C35" s="24" t="s">
        <v>18</v>
      </c>
      <c r="D35" s="11" t="s">
        <v>109</v>
      </c>
      <c r="E35" s="24" t="s">
        <v>60</v>
      </c>
      <c r="F35" s="44">
        <v>0.029618055555555554</v>
      </c>
      <c r="G35" s="11" t="str">
        <f t="shared" si="4"/>
        <v>4.44/km</v>
      </c>
      <c r="H35" s="12">
        <f t="shared" si="5"/>
        <v>0.0076388888888888895</v>
      </c>
      <c r="I35" s="12">
        <f>F35-INDEX($F$5:$F$179,MATCH(D35,$D$5:$D$179,0))</f>
        <v>0</v>
      </c>
    </row>
    <row r="36" spans="1:9" ht="15" customHeight="1">
      <c r="A36" s="11">
        <v>32</v>
      </c>
      <c r="B36" s="24" t="s">
        <v>47</v>
      </c>
      <c r="C36" s="24" t="s">
        <v>29</v>
      </c>
      <c r="D36" s="11" t="s">
        <v>32</v>
      </c>
      <c r="E36" s="24" t="s">
        <v>60</v>
      </c>
      <c r="F36" s="44">
        <v>0.029675925925925925</v>
      </c>
      <c r="G36" s="11" t="str">
        <f t="shared" si="4"/>
        <v>4.45/km</v>
      </c>
      <c r="H36" s="12">
        <f t="shared" si="5"/>
        <v>0.007696759259259261</v>
      </c>
      <c r="I36" s="12">
        <f>F36-INDEX($F$5:$F$179,MATCH(D36,$D$5:$D$179,0))</f>
        <v>0.003831018518518515</v>
      </c>
    </row>
    <row r="37" spans="1:9" ht="15" customHeight="1">
      <c r="A37" s="11">
        <v>33</v>
      </c>
      <c r="B37" s="24" t="s">
        <v>39</v>
      </c>
      <c r="C37" s="24" t="s">
        <v>13</v>
      </c>
      <c r="D37" s="11" t="s">
        <v>74</v>
      </c>
      <c r="E37" s="24" t="s">
        <v>57</v>
      </c>
      <c r="F37" s="44">
        <v>0.029675925925925925</v>
      </c>
      <c r="G37" s="11" t="str">
        <f t="shared" si="4"/>
        <v>4.45/km</v>
      </c>
      <c r="H37" s="12">
        <f t="shared" si="5"/>
        <v>0.007696759259259261</v>
      </c>
      <c r="I37" s="12">
        <f>F37-INDEX($F$5:$F$179,MATCH(D37,$D$5:$D$179,0))</f>
        <v>0.004861111111111108</v>
      </c>
    </row>
    <row r="38" spans="1:9" ht="15" customHeight="1">
      <c r="A38" s="11">
        <v>34</v>
      </c>
      <c r="B38" s="24" t="s">
        <v>110</v>
      </c>
      <c r="C38" s="24" t="s">
        <v>16</v>
      </c>
      <c r="D38" s="11" t="s">
        <v>74</v>
      </c>
      <c r="E38" s="24" t="s">
        <v>93</v>
      </c>
      <c r="F38" s="44">
        <v>0.030011574074074076</v>
      </c>
      <c r="G38" s="11" t="str">
        <f t="shared" si="4"/>
        <v>4.48/km</v>
      </c>
      <c r="H38" s="12">
        <f t="shared" si="5"/>
        <v>0.008032407407407412</v>
      </c>
      <c r="I38" s="12">
        <f>F38-INDEX($F$5:$F$179,MATCH(D38,$D$5:$D$179,0))</f>
        <v>0.005196759259259259</v>
      </c>
    </row>
    <row r="39" spans="1:9" ht="15" customHeight="1">
      <c r="A39" s="11">
        <v>35</v>
      </c>
      <c r="B39" s="24" t="s">
        <v>111</v>
      </c>
      <c r="C39" s="24" t="s">
        <v>27</v>
      </c>
      <c r="D39" s="11" t="s">
        <v>72</v>
      </c>
      <c r="E39" s="24" t="s">
        <v>60</v>
      </c>
      <c r="F39" s="44">
        <v>0.030416666666666665</v>
      </c>
      <c r="G39" s="11" t="str">
        <f t="shared" si="4"/>
        <v>4.52/km</v>
      </c>
      <c r="H39" s="12">
        <f t="shared" si="5"/>
        <v>0.0084375</v>
      </c>
      <c r="I39" s="12">
        <f>F39-INDEX($F$5:$F$179,MATCH(D39,$D$5:$D$179,0))</f>
        <v>0.005833333333333333</v>
      </c>
    </row>
    <row r="40" spans="1:9" ht="15" customHeight="1">
      <c r="A40" s="11">
        <v>36</v>
      </c>
      <c r="B40" s="24" t="s">
        <v>45</v>
      </c>
      <c r="C40" s="24" t="s">
        <v>19</v>
      </c>
      <c r="D40" s="11" t="s">
        <v>74</v>
      </c>
      <c r="E40" s="24" t="s">
        <v>60</v>
      </c>
      <c r="F40" s="44">
        <v>0.030428240740740742</v>
      </c>
      <c r="G40" s="11" t="str">
        <f t="shared" si="4"/>
        <v>4.52/km</v>
      </c>
      <c r="H40" s="12">
        <f t="shared" si="5"/>
        <v>0.008449074074074078</v>
      </c>
      <c r="I40" s="12">
        <f>F40-INDEX($F$5:$F$179,MATCH(D40,$D$5:$D$179,0))</f>
        <v>0.0056134259259259245</v>
      </c>
    </row>
    <row r="41" spans="1:9" ht="15" customHeight="1">
      <c r="A41" s="11">
        <v>37</v>
      </c>
      <c r="B41" s="24" t="s">
        <v>112</v>
      </c>
      <c r="C41" s="24" t="s">
        <v>11</v>
      </c>
      <c r="D41" s="11" t="s">
        <v>77</v>
      </c>
      <c r="E41" s="24" t="s">
        <v>136</v>
      </c>
      <c r="F41" s="44">
        <v>0.030567129629629628</v>
      </c>
      <c r="G41" s="11" t="str">
        <f aca="true" t="shared" si="6" ref="G41:G55">TEXT(INT((HOUR(F41)*3600+MINUTE(F41)*60+SECOND(F41))/$I$3/60),"0")&amp;"."&amp;TEXT(MOD((HOUR(F41)*3600+MINUTE(F41)*60+SECOND(F41))/$I$3,60),"00")&amp;"/km"</f>
        <v>4.53/km</v>
      </c>
      <c r="H41" s="12">
        <f aca="true" t="shared" si="7" ref="H41:H55">F41-$F$5</f>
        <v>0.008587962962962964</v>
      </c>
      <c r="I41" s="12">
        <f>F41-INDEX($F$5:$F$179,MATCH(D41,$D$5:$D$179,0))</f>
        <v>0.005231481481481479</v>
      </c>
    </row>
    <row r="42" spans="1:9" ht="15" customHeight="1">
      <c r="A42" s="11">
        <v>38</v>
      </c>
      <c r="B42" s="24" t="s">
        <v>113</v>
      </c>
      <c r="C42" s="24" t="s">
        <v>48</v>
      </c>
      <c r="D42" s="11" t="s">
        <v>114</v>
      </c>
      <c r="E42" s="24" t="s">
        <v>85</v>
      </c>
      <c r="F42" s="44">
        <v>0.030752314814814816</v>
      </c>
      <c r="G42" s="11" t="str">
        <f t="shared" si="6"/>
        <v>4.55/km</v>
      </c>
      <c r="H42" s="12">
        <f t="shared" si="7"/>
        <v>0.008773148148148151</v>
      </c>
      <c r="I42" s="12">
        <f>F42-INDEX($F$5:$F$179,MATCH(D42,$D$5:$D$179,0))</f>
        <v>0</v>
      </c>
    </row>
    <row r="43" spans="1:9" ht="15" customHeight="1">
      <c r="A43" s="11">
        <v>39</v>
      </c>
      <c r="B43" s="24" t="s">
        <v>43</v>
      </c>
      <c r="C43" s="24" t="s">
        <v>17</v>
      </c>
      <c r="D43" s="11" t="s">
        <v>74</v>
      </c>
      <c r="E43" s="24" t="s">
        <v>60</v>
      </c>
      <c r="F43" s="44">
        <v>0.031226851851851853</v>
      </c>
      <c r="G43" s="11" t="str">
        <f t="shared" si="6"/>
        <v>4.60/km</v>
      </c>
      <c r="H43" s="12">
        <f t="shared" si="7"/>
        <v>0.009247685185185189</v>
      </c>
      <c r="I43" s="12">
        <f>F43-INDEX($F$5:$F$179,MATCH(D43,$D$5:$D$179,0))</f>
        <v>0.0064120370370370355</v>
      </c>
    </row>
    <row r="44" spans="1:9" ht="15" customHeight="1">
      <c r="A44" s="11">
        <v>40</v>
      </c>
      <c r="B44" s="24" t="s">
        <v>115</v>
      </c>
      <c r="C44" s="24" t="s">
        <v>16</v>
      </c>
      <c r="D44" s="11" t="s">
        <v>59</v>
      </c>
      <c r="E44" s="24" t="s">
        <v>93</v>
      </c>
      <c r="F44" s="44">
        <v>0.03204861111111111</v>
      </c>
      <c r="G44" s="11" t="str">
        <f t="shared" si="6"/>
        <v>5.08/km</v>
      </c>
      <c r="H44" s="12">
        <f t="shared" si="7"/>
        <v>0.010069444444444447</v>
      </c>
      <c r="I44" s="12">
        <f>F44-INDEX($F$5:$F$179,MATCH(D44,$D$5:$D$179,0))</f>
        <v>0.008877314814814814</v>
      </c>
    </row>
    <row r="45" spans="1:9" ht="15" customHeight="1">
      <c r="A45" s="11">
        <v>41</v>
      </c>
      <c r="B45" s="24" t="s">
        <v>116</v>
      </c>
      <c r="C45" s="24" t="s">
        <v>117</v>
      </c>
      <c r="D45" s="11" t="s">
        <v>118</v>
      </c>
      <c r="E45" s="24" t="s">
        <v>93</v>
      </c>
      <c r="F45" s="44">
        <v>0.032060185185185185</v>
      </c>
      <c r="G45" s="11" t="str">
        <f t="shared" si="6"/>
        <v>5.08/km</v>
      </c>
      <c r="H45" s="12">
        <f t="shared" si="7"/>
        <v>0.01008101851851852</v>
      </c>
      <c r="I45" s="12">
        <f>F45-INDEX($F$5:$F$179,MATCH(D45,$D$5:$D$179,0))</f>
        <v>0</v>
      </c>
    </row>
    <row r="46" spans="1:9" ht="15" customHeight="1">
      <c r="A46" s="11">
        <v>42</v>
      </c>
      <c r="B46" s="24" t="s">
        <v>119</v>
      </c>
      <c r="C46" s="24" t="s">
        <v>33</v>
      </c>
      <c r="D46" s="11" t="s">
        <v>120</v>
      </c>
      <c r="E46" s="24" t="s">
        <v>95</v>
      </c>
      <c r="F46" s="44">
        <v>0.032129629629629626</v>
      </c>
      <c r="G46" s="11" t="str">
        <f t="shared" si="6"/>
        <v>5.08/km</v>
      </c>
      <c r="H46" s="12">
        <f t="shared" si="7"/>
        <v>0.010150462962962962</v>
      </c>
      <c r="I46" s="12">
        <f>F46-INDEX($F$5:$F$179,MATCH(D46,$D$5:$D$179,0))</f>
        <v>0</v>
      </c>
    </row>
    <row r="47" spans="1:9" ht="15" customHeight="1">
      <c r="A47" s="11">
        <v>43</v>
      </c>
      <c r="B47" s="24" t="s">
        <v>110</v>
      </c>
      <c r="C47" s="24" t="s">
        <v>23</v>
      </c>
      <c r="D47" s="11" t="s">
        <v>77</v>
      </c>
      <c r="E47" s="24" t="s">
        <v>93</v>
      </c>
      <c r="F47" s="44">
        <v>0.03225694444444444</v>
      </c>
      <c r="G47" s="11" t="str">
        <f t="shared" si="6"/>
        <v>5.10/km</v>
      </c>
      <c r="H47" s="12">
        <f t="shared" si="7"/>
        <v>0.010277777777777778</v>
      </c>
      <c r="I47" s="12">
        <f>F47-INDEX($F$5:$F$179,MATCH(D47,$D$5:$D$179,0))</f>
        <v>0.0069212962962962934</v>
      </c>
    </row>
    <row r="48" spans="1:9" ht="15" customHeight="1">
      <c r="A48" s="11">
        <v>44</v>
      </c>
      <c r="B48" s="24" t="s">
        <v>121</v>
      </c>
      <c r="C48" s="24" t="s">
        <v>14</v>
      </c>
      <c r="D48" s="11" t="s">
        <v>82</v>
      </c>
      <c r="E48" s="24" t="s">
        <v>57</v>
      </c>
      <c r="F48" s="44">
        <v>0.03269675925925926</v>
      </c>
      <c r="G48" s="11" t="str">
        <f t="shared" si="6"/>
        <v>5.14/km</v>
      </c>
      <c r="H48" s="12">
        <f t="shared" si="7"/>
        <v>0.010717592592592595</v>
      </c>
      <c r="I48" s="12">
        <f>F48-INDEX($F$5:$F$179,MATCH(D48,$D$5:$D$179,0))</f>
        <v>0.006585648148148146</v>
      </c>
    </row>
    <row r="49" spans="1:9" ht="15" customHeight="1">
      <c r="A49" s="11">
        <v>45</v>
      </c>
      <c r="B49" s="24" t="s">
        <v>122</v>
      </c>
      <c r="C49" s="24" t="s">
        <v>123</v>
      </c>
      <c r="D49" s="11" t="s">
        <v>118</v>
      </c>
      <c r="E49" s="24" t="s">
        <v>95</v>
      </c>
      <c r="F49" s="44">
        <v>0.03621527777777778</v>
      </c>
      <c r="G49" s="11" t="str">
        <f t="shared" si="6"/>
        <v>5.48/km</v>
      </c>
      <c r="H49" s="12">
        <f t="shared" si="7"/>
        <v>0.014236111111111113</v>
      </c>
      <c r="I49" s="12">
        <f>F49-INDEX($F$5:$F$179,MATCH(D49,$D$5:$D$179,0))</f>
        <v>0.004155092592592592</v>
      </c>
    </row>
    <row r="50" spans="1:9" ht="15" customHeight="1">
      <c r="A50" s="11">
        <v>46</v>
      </c>
      <c r="B50" s="24" t="s">
        <v>124</v>
      </c>
      <c r="C50" s="24" t="s">
        <v>36</v>
      </c>
      <c r="D50" s="11" t="s">
        <v>120</v>
      </c>
      <c r="E50" s="24" t="s">
        <v>62</v>
      </c>
      <c r="F50" s="44">
        <v>0.03684027777777778</v>
      </c>
      <c r="G50" s="11" t="str">
        <f t="shared" si="6"/>
        <v>5.54/km</v>
      </c>
      <c r="H50" s="12">
        <f t="shared" si="7"/>
        <v>0.014861111111111113</v>
      </c>
      <c r="I50" s="12">
        <f>F50-INDEX($F$5:$F$179,MATCH(D50,$D$5:$D$179,0))</f>
        <v>0.004710648148148151</v>
      </c>
    </row>
    <row r="51" spans="1:9" ht="15" customHeight="1">
      <c r="A51" s="11">
        <v>47</v>
      </c>
      <c r="B51" s="24" t="s">
        <v>125</v>
      </c>
      <c r="C51" s="24" t="s">
        <v>126</v>
      </c>
      <c r="D51" s="11" t="s">
        <v>109</v>
      </c>
      <c r="E51" s="24" t="s">
        <v>62</v>
      </c>
      <c r="F51" s="44">
        <v>0.03685185185185185</v>
      </c>
      <c r="G51" s="11" t="str">
        <f t="shared" si="6"/>
        <v>5.54/km</v>
      </c>
      <c r="H51" s="12">
        <f t="shared" si="7"/>
        <v>0.014872685185185187</v>
      </c>
      <c r="I51" s="12">
        <f>F51-INDEX($F$5:$F$179,MATCH(D51,$D$5:$D$179,0))</f>
        <v>0.007233796296296297</v>
      </c>
    </row>
    <row r="52" spans="1:9" ht="15" customHeight="1">
      <c r="A52" s="11">
        <v>48</v>
      </c>
      <c r="B52" s="24" t="s">
        <v>127</v>
      </c>
      <c r="C52" s="24" t="s">
        <v>12</v>
      </c>
      <c r="D52" s="11" t="s">
        <v>88</v>
      </c>
      <c r="E52" s="24" t="s">
        <v>62</v>
      </c>
      <c r="F52" s="44">
        <v>0.03685185185185185</v>
      </c>
      <c r="G52" s="11" t="str">
        <f t="shared" si="6"/>
        <v>5.54/km</v>
      </c>
      <c r="H52" s="12">
        <f t="shared" si="7"/>
        <v>0.014872685185185187</v>
      </c>
      <c r="I52" s="12">
        <f>F52-INDEX($F$5:$F$179,MATCH(D52,$D$5:$D$179,0))</f>
        <v>0.010046296296296296</v>
      </c>
    </row>
    <row r="53" spans="1:9" ht="15" customHeight="1">
      <c r="A53" s="11">
        <v>49</v>
      </c>
      <c r="B53" s="24" t="s">
        <v>128</v>
      </c>
      <c r="C53" s="24" t="s">
        <v>28</v>
      </c>
      <c r="D53" s="11" t="s">
        <v>129</v>
      </c>
      <c r="E53" s="24" t="s">
        <v>106</v>
      </c>
      <c r="F53" s="44">
        <v>0.03787037037037037</v>
      </c>
      <c r="G53" s="11" t="str">
        <f t="shared" si="6"/>
        <v>6.04/km</v>
      </c>
      <c r="H53" s="12">
        <f t="shared" si="7"/>
        <v>0.015891203703703703</v>
      </c>
      <c r="I53" s="12">
        <f>F53-INDEX($F$5:$F$179,MATCH(D53,$D$5:$D$179,0))</f>
        <v>0</v>
      </c>
    </row>
    <row r="54" spans="1:9" ht="15" customHeight="1">
      <c r="A54" s="11">
        <v>50</v>
      </c>
      <c r="B54" s="24" t="s">
        <v>130</v>
      </c>
      <c r="C54" s="24" t="s">
        <v>17</v>
      </c>
      <c r="D54" s="11" t="s">
        <v>82</v>
      </c>
      <c r="E54" s="24" t="s">
        <v>106</v>
      </c>
      <c r="F54" s="44">
        <v>0.03787037037037037</v>
      </c>
      <c r="G54" s="11" t="str">
        <f t="shared" si="6"/>
        <v>6.04/km</v>
      </c>
      <c r="H54" s="12">
        <f t="shared" si="7"/>
        <v>0.015891203703703703</v>
      </c>
      <c r="I54" s="12">
        <f>F54-INDEX($F$5:$F$179,MATCH(D54,$D$5:$D$179,0))</f>
        <v>0.011759259259259254</v>
      </c>
    </row>
    <row r="55" spans="1:9" ht="15" customHeight="1">
      <c r="A55" s="19">
        <v>51</v>
      </c>
      <c r="B55" s="25" t="s">
        <v>131</v>
      </c>
      <c r="C55" s="25" t="s">
        <v>31</v>
      </c>
      <c r="D55" s="19" t="s">
        <v>132</v>
      </c>
      <c r="E55" s="25" t="s">
        <v>93</v>
      </c>
      <c r="F55" s="45">
        <v>0.03844907407407407</v>
      </c>
      <c r="G55" s="19" t="str">
        <f t="shared" si="6"/>
        <v>6.09/km</v>
      </c>
      <c r="H55" s="20">
        <f t="shared" si="7"/>
        <v>0.01646990740740741</v>
      </c>
      <c r="I55" s="20">
        <f>F55-INDEX($F$5:$F$179,MATCH(D55,$D$5:$D$179,0))</f>
        <v>0</v>
      </c>
    </row>
  </sheetData>
  <sheetProtection/>
  <autoFilter ref="A4:I5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Corrigallinaro</v>
      </c>
      <c r="B1" s="39"/>
      <c r="C1" s="40"/>
    </row>
    <row r="2" spans="1:3" ht="24" customHeight="1">
      <c r="A2" s="41" t="str">
        <f>Individuale!A2</f>
        <v> </v>
      </c>
      <c r="B2" s="41"/>
      <c r="C2" s="41"/>
    </row>
    <row r="3" spans="1:3" ht="24" customHeight="1">
      <c r="A3" s="42" t="str">
        <f>Individuale!A3</f>
        <v>Gallinaro (FR) Italia - Domenica 23/12/2016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60</v>
      </c>
      <c r="C5" s="46">
        <v>15</v>
      </c>
    </row>
    <row r="6" spans="1:3" ht="15" customHeight="1">
      <c r="A6" s="28">
        <v>2</v>
      </c>
      <c r="B6" s="29" t="s">
        <v>57</v>
      </c>
      <c r="C6" s="47">
        <v>6</v>
      </c>
    </row>
    <row r="7" spans="1:3" ht="15" customHeight="1">
      <c r="A7" s="28">
        <v>3</v>
      </c>
      <c r="B7" s="29" t="s">
        <v>93</v>
      </c>
      <c r="C7" s="47">
        <v>6</v>
      </c>
    </row>
    <row r="8" spans="1:3" ht="15" customHeight="1">
      <c r="A8" s="28">
        <v>4</v>
      </c>
      <c r="B8" s="29" t="s">
        <v>62</v>
      </c>
      <c r="C8" s="47">
        <v>5</v>
      </c>
    </row>
    <row r="9" spans="1:3" ht="15" customHeight="1">
      <c r="A9" s="28">
        <v>5</v>
      </c>
      <c r="B9" s="29" t="s">
        <v>106</v>
      </c>
      <c r="C9" s="47">
        <v>4</v>
      </c>
    </row>
    <row r="10" spans="1:3" ht="15" customHeight="1">
      <c r="A10" s="28">
        <v>6</v>
      </c>
      <c r="B10" s="29" t="s">
        <v>95</v>
      </c>
      <c r="C10" s="47">
        <v>4</v>
      </c>
    </row>
    <row r="11" spans="1:3" ht="15" customHeight="1">
      <c r="A11" s="28">
        <v>7</v>
      </c>
      <c r="B11" s="29" t="s">
        <v>85</v>
      </c>
      <c r="C11" s="47">
        <v>3</v>
      </c>
    </row>
    <row r="12" spans="1:3" ht="15" customHeight="1">
      <c r="A12" s="28">
        <v>8</v>
      </c>
      <c r="B12" s="29" t="s">
        <v>136</v>
      </c>
      <c r="C12" s="47">
        <v>2</v>
      </c>
    </row>
    <row r="13" spans="1:3" ht="15" customHeight="1">
      <c r="A13" s="28">
        <v>9</v>
      </c>
      <c r="B13" s="29" t="s">
        <v>102</v>
      </c>
      <c r="C13" s="47">
        <v>1</v>
      </c>
    </row>
    <row r="14" spans="1:3" ht="15" customHeight="1">
      <c r="A14" s="28">
        <v>10</v>
      </c>
      <c r="B14" s="29" t="s">
        <v>104</v>
      </c>
      <c r="C14" s="47">
        <v>1</v>
      </c>
    </row>
    <row r="15" spans="1:3" ht="15" customHeight="1">
      <c r="A15" s="28">
        <v>11</v>
      </c>
      <c r="B15" s="29" t="s">
        <v>70</v>
      </c>
      <c r="C15" s="47">
        <v>1</v>
      </c>
    </row>
    <row r="16" spans="1:3" ht="15" customHeight="1">
      <c r="A16" s="28">
        <v>12</v>
      </c>
      <c r="B16" s="29" t="s">
        <v>53</v>
      </c>
      <c r="C16" s="47">
        <v>1</v>
      </c>
    </row>
    <row r="17" spans="1:3" ht="15" customHeight="1">
      <c r="A17" s="28">
        <v>13</v>
      </c>
      <c r="B17" s="29" t="s">
        <v>55</v>
      </c>
      <c r="C17" s="47">
        <v>1</v>
      </c>
    </row>
    <row r="18" spans="1:3" ht="15" customHeight="1">
      <c r="A18" s="17">
        <v>14</v>
      </c>
      <c r="B18" s="18" t="s">
        <v>34</v>
      </c>
      <c r="C18" s="48">
        <v>1</v>
      </c>
    </row>
    <row r="19" ht="12.75">
      <c r="C19" s="2">
        <f>SUM(C5:C18)</f>
        <v>51</v>
      </c>
    </row>
  </sheetData>
  <sheetProtection/>
  <autoFilter ref="A4:C4">
    <sortState ref="A5:C19">
      <sortCondition descending="1" sortBy="value" ref="C5:C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2016-12-26T19:28:27Z</dcterms:modified>
  <cp:category/>
  <cp:version/>
  <cp:contentType/>
  <cp:contentStatus/>
</cp:coreProperties>
</file>