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<sst xmlns="http://schemas.openxmlformats.org/spreadsheetml/2006/main" count="195" uniqueCount="123">
  <si>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</si>
  <si>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</si>
  <si>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</si>
  <si>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</si>
  <si>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</si>
  <si>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</si>
  <si>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</si>
  <si>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</si>
  <si>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</si>
  <si>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</si>
  <si>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</si>
  <si>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Franchi</t>
  </si>
  <si>
    <t>Giuseppe</t>
  </si>
  <si>
    <t>SM-40</t>
  </si>
  <si>
    <t>UISP Avis Rieti</t>
  </si>
  <si>
    <t>Perelli</t>
  </si>
  <si>
    <t>Massimo</t>
  </si>
  <si>
    <t>SM-45</t>
  </si>
  <si>
    <t>Corsa dei Santi</t>
  </si>
  <si>
    <t>Bernardi</t>
  </si>
  <si>
    <t>Danilo</t>
  </si>
  <si>
    <t>SM-35</t>
  </si>
  <si>
    <t>Barone</t>
  </si>
  <si>
    <t>Gianni</t>
  </si>
  <si>
    <t>Atletica Abruzzo</t>
  </si>
  <si>
    <t>Proietti</t>
  </si>
  <si>
    <t>Pietro</t>
  </si>
  <si>
    <t>SM-50</t>
  </si>
  <si>
    <t>Settimi</t>
  </si>
  <si>
    <t>Rinaldo</t>
  </si>
  <si>
    <t>Sabina Marathon Club</t>
  </si>
  <si>
    <t>Diario</t>
  </si>
  <si>
    <t>Angelo</t>
  </si>
  <si>
    <t>Amat. M</t>
  </si>
  <si>
    <t>Fulmini &amp; Saette</t>
  </si>
  <si>
    <t>Smith</t>
  </si>
  <si>
    <t>Orazio</t>
  </si>
  <si>
    <t>GS Cat Sport</t>
  </si>
  <si>
    <t>Colafigli</t>
  </si>
  <si>
    <t>Paolo</t>
  </si>
  <si>
    <t>Guadagnini</t>
  </si>
  <si>
    <t>Liberato</t>
  </si>
  <si>
    <t>Atletica Faleria</t>
  </si>
  <si>
    <t>Brandi</t>
  </si>
  <si>
    <t>Fabrizio</t>
  </si>
  <si>
    <t>Atletica Insieme Forhans Team</t>
  </si>
  <si>
    <t>Scialanga</t>
  </si>
  <si>
    <t>Fabio</t>
  </si>
  <si>
    <t>Atletica Fiano Romano</t>
  </si>
  <si>
    <t>Brescini</t>
  </si>
  <si>
    <t>Poggiogalli</t>
  </si>
  <si>
    <t>De Luca Rapone</t>
  </si>
  <si>
    <t>Vincenzo</t>
  </si>
  <si>
    <t>ASD Enea Roma</t>
  </si>
  <si>
    <t>Spinardi</t>
  </si>
  <si>
    <t>Andrea</t>
  </si>
  <si>
    <t>Bortoloni</t>
  </si>
  <si>
    <t>Natale</t>
  </si>
  <si>
    <t>SM-60</t>
  </si>
  <si>
    <t>Zervos</t>
  </si>
  <si>
    <t>Thi Kim Thu</t>
  </si>
  <si>
    <t>SF-45</t>
  </si>
  <si>
    <t>Mario</t>
  </si>
  <si>
    <t>Checchetelli</t>
  </si>
  <si>
    <t>Lorenzo</t>
  </si>
  <si>
    <t>Barbante</t>
  </si>
  <si>
    <t>Federica</t>
  </si>
  <si>
    <t>SF-35</t>
  </si>
  <si>
    <t>Uisp Rieti</t>
  </si>
  <si>
    <t>Bestiaco</t>
  </si>
  <si>
    <t>Marino</t>
  </si>
  <si>
    <t>SM-55</t>
  </si>
  <si>
    <t>Giordano</t>
  </si>
  <si>
    <t>Massarelli</t>
  </si>
  <si>
    <t>Giorgio</t>
  </si>
  <si>
    <t>Myricae</t>
  </si>
  <si>
    <t>Maroni</t>
  </si>
  <si>
    <t>Marcel</t>
  </si>
  <si>
    <t>GS Amleto Monti</t>
  </si>
  <si>
    <t>Iacobelli</t>
  </si>
  <si>
    <t>Letizia</t>
  </si>
  <si>
    <t>Amatori Podistica Terni</t>
  </si>
  <si>
    <t>Gigli</t>
  </si>
  <si>
    <t>AnnaMaria</t>
  </si>
  <si>
    <t>SF-50</t>
  </si>
  <si>
    <t>Pintus</t>
  </si>
  <si>
    <t>Giovanni</t>
  </si>
  <si>
    <t>SM-65</t>
  </si>
  <si>
    <t>ASD Forza Maggiore</t>
  </si>
  <si>
    <t>Sabbatini</t>
  </si>
  <si>
    <t>Carlo</t>
  </si>
  <si>
    <t>ASD Gruppo Millepiedi</t>
  </si>
  <si>
    <t>Di Tanna</t>
  </si>
  <si>
    <t>Nicola Amato</t>
  </si>
  <si>
    <t>Orsingher</t>
  </si>
  <si>
    <t>Enzo</t>
  </si>
  <si>
    <t>ASD Atletica Vita</t>
  </si>
  <si>
    <t>Raru</t>
  </si>
  <si>
    <t>Carmen</t>
  </si>
  <si>
    <t>Petrangeli</t>
  </si>
  <si>
    <t>Mauro</t>
  </si>
  <si>
    <t>Atletico Quattro strade</t>
  </si>
  <si>
    <t>Mancini</t>
  </si>
  <si>
    <t>Domenico</t>
  </si>
  <si>
    <t>SM-70</t>
  </si>
  <si>
    <t>Czigany</t>
  </si>
  <si>
    <t>Alexia</t>
  </si>
  <si>
    <t>Antonini</t>
  </si>
  <si>
    <t>Gian Luigi</t>
  </si>
  <si>
    <t>Veroli</t>
  </si>
  <si>
    <t>Federico</t>
  </si>
  <si>
    <t>Bravetti</t>
  </si>
  <si>
    <t>Silvia</t>
  </si>
  <si>
    <t>Amat. F</t>
  </si>
  <si>
    <t>Ciocchetti</t>
  </si>
  <si>
    <t>Silvana</t>
  </si>
  <si>
    <t>SF-60</t>
  </si>
  <si>
    <t>Astra Roma</t>
  </si>
  <si>
    <t>Sconocchia</t>
  </si>
  <si>
    <t>Renzo</t>
  </si>
  <si>
    <t>Giro della Torretta</t>
  </si>
  <si>
    <t xml:space="preserve"> Quattrostrade (RI) Italia - Domenica 28/10/2012</t>
  </si>
  <si>
    <t>A.S.D. Podistica Solidarietà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</si>
</sst>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hh\:mm\:ss"/>
  </numFmts>
  <fonts count="3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25" borderId="15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9" fillId="21" borderId="13" xfId="0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vertical="center"/>
    </xf>
    <xf numFmtId="21" fontId="9" fillId="21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21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21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21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21" fontId="7" fillId="0" borderId="14" xfId="0" applyNumberFormat="1" applyFont="1" applyBorder="1" applyAlignment="1">
      <alignment horizontal="center" vertical="center"/>
    </xf>
    <xf numFmtId="0" fontId="9" fillId="21" borderId="13" xfId="0" applyFont="1" applyFill="1" applyBorder="1" applyAlignment="1">
      <alignment vertical="center"/>
    </xf>
    <xf numFmtId="0" fontId="9" fillId="21" borderId="13" xfId="0" applyFont="1" applyFill="1" applyBorder="1" applyAlignment="1">
      <alignment horizontal="center" vertical="center"/>
    </xf>
    <xf numFmtId="21" fontId="9" fillId="21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9" fillId="21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120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121</v>
      </c>
      <c r="B3" s="25"/>
      <c r="C3" s="25"/>
      <c r="D3" s="25"/>
      <c r="E3" s="25"/>
      <c r="F3" s="25"/>
      <c r="G3" s="25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8" t="s">
        <v>11</v>
      </c>
      <c r="C5" s="28" t="s">
        <v>12</v>
      </c>
      <c r="D5" s="29" t="s">
        <v>13</v>
      </c>
      <c r="E5" s="28" t="s">
        <v>14</v>
      </c>
      <c r="F5" s="30">
        <v>0.02525462962962963</v>
      </c>
      <c r="G5" s="10" t="str">
        <f aca="true" t="shared" si="0" ref="G5:G44">TEXT(INT((HOUR(F5)*3600+MINUTE(F5)*60+SECOND(F5))/$I$3/60),"0")&amp;"."&amp;TEXT(MOD((HOUR(F5)*3600+MINUTE(F5)*60+SECOND(F5))/$I$3,60),"00")&amp;"/km"</f>
        <v>3.38/km</v>
      </c>
      <c r="H5" s="11">
        <f>F5-$F$5</f>
        <v>0</v>
      </c>
      <c r="I5" s="11">
        <f>F5-INDEX($F$5:$F$59,MATCH(D5,$D$5:$D$59,0))</f>
        <v>0</v>
      </c>
    </row>
    <row r="6" spans="1:9" s="12" customFormat="1" ht="15" customHeight="1">
      <c r="A6" s="13">
        <v>2</v>
      </c>
      <c r="B6" s="31" t="s">
        <v>15</v>
      </c>
      <c r="C6" s="31" t="s">
        <v>16</v>
      </c>
      <c r="D6" s="32" t="s">
        <v>17</v>
      </c>
      <c r="E6" s="31" t="s">
        <v>18</v>
      </c>
      <c r="F6" s="33">
        <v>0.025370370370370366</v>
      </c>
      <c r="G6" s="13" t="str">
        <f t="shared" si="0"/>
        <v>3.39/km</v>
      </c>
      <c r="H6" s="14">
        <f aca="true" t="shared" si="1" ref="H6:H44">F6-$F$5</f>
        <v>0.0001157407407407357</v>
      </c>
      <c r="I6" s="14">
        <f>F6-INDEX($F$5:$F$59,MATCH(D6,$D$5:$D$59,0))</f>
        <v>0</v>
      </c>
    </row>
    <row r="7" spans="1:9" s="12" customFormat="1" ht="15" customHeight="1">
      <c r="A7" s="13">
        <v>3</v>
      </c>
      <c r="B7" s="31" t="s">
        <v>19</v>
      </c>
      <c r="C7" s="31" t="s">
        <v>20</v>
      </c>
      <c r="D7" s="32" t="s">
        <v>21</v>
      </c>
      <c r="E7" s="31" t="s">
        <v>18</v>
      </c>
      <c r="F7" s="33">
        <v>0.026296296296296293</v>
      </c>
      <c r="G7" s="13" t="str">
        <f t="shared" si="0"/>
        <v>3.47/km</v>
      </c>
      <c r="H7" s="14">
        <f t="shared" si="1"/>
        <v>0.001041666666666663</v>
      </c>
      <c r="I7" s="14">
        <f>F7-INDEX($F$5:$F$59,MATCH(D7,$D$5:$D$59,0))</f>
        <v>0</v>
      </c>
    </row>
    <row r="8" spans="1:9" s="12" customFormat="1" ht="15" customHeight="1">
      <c r="A8" s="13">
        <v>4</v>
      </c>
      <c r="B8" s="31" t="s">
        <v>22</v>
      </c>
      <c r="C8" s="31" t="s">
        <v>23</v>
      </c>
      <c r="D8" s="32" t="s">
        <v>13</v>
      </c>
      <c r="E8" s="31" t="s">
        <v>24</v>
      </c>
      <c r="F8" s="33">
        <v>0.02664351851851852</v>
      </c>
      <c r="G8" s="13" t="str">
        <f t="shared" si="0"/>
        <v>3.50/km</v>
      </c>
      <c r="H8" s="14">
        <f t="shared" si="1"/>
        <v>0.001388888888888891</v>
      </c>
      <c r="I8" s="14">
        <f>F8-INDEX($F$5:$F$59,MATCH(D8,$D$5:$D$59,0))</f>
        <v>0.001388888888888891</v>
      </c>
    </row>
    <row r="9" spans="1:9" s="12" customFormat="1" ht="15" customHeight="1">
      <c r="A9" s="13">
        <v>5</v>
      </c>
      <c r="B9" s="31" t="s">
        <v>25</v>
      </c>
      <c r="C9" s="31" t="s">
        <v>26</v>
      </c>
      <c r="D9" s="32" t="s">
        <v>27</v>
      </c>
      <c r="E9" s="31" t="s">
        <v>24</v>
      </c>
      <c r="F9" s="33">
        <v>0.02711805555555555</v>
      </c>
      <c r="G9" s="13" t="str">
        <f t="shared" si="0"/>
        <v>3.54/km</v>
      </c>
      <c r="H9" s="14">
        <f t="shared" si="1"/>
        <v>0.0018634259259259212</v>
      </c>
      <c r="I9" s="14">
        <f>F9-INDEX($F$5:$F$59,MATCH(D9,$D$5:$D$59,0))</f>
        <v>0</v>
      </c>
    </row>
    <row r="10" spans="1:9" s="12" customFormat="1" ht="15" customHeight="1">
      <c r="A10" s="13">
        <v>6</v>
      </c>
      <c r="B10" s="31" t="s">
        <v>28</v>
      </c>
      <c r="C10" s="31" t="s">
        <v>29</v>
      </c>
      <c r="D10" s="32" t="s">
        <v>17</v>
      </c>
      <c r="E10" s="31" t="s">
        <v>30</v>
      </c>
      <c r="F10" s="33">
        <v>0.028449074074074075</v>
      </c>
      <c r="G10" s="13" t="str">
        <f t="shared" si="0"/>
        <v>4.06/km</v>
      </c>
      <c r="H10" s="14">
        <f t="shared" si="1"/>
        <v>0.003194444444444444</v>
      </c>
      <c r="I10" s="14">
        <f>F10-INDEX($F$5:$F$59,MATCH(D10,$D$5:$D$59,0))</f>
        <v>0.0030787037037037085</v>
      </c>
    </row>
    <row r="11" spans="1:9" s="12" customFormat="1" ht="15" customHeight="1">
      <c r="A11" s="13">
        <v>7</v>
      </c>
      <c r="B11" s="31" t="s">
        <v>31</v>
      </c>
      <c r="C11" s="31" t="s">
        <v>32</v>
      </c>
      <c r="D11" s="32" t="s">
        <v>33</v>
      </c>
      <c r="E11" s="31" t="s">
        <v>34</v>
      </c>
      <c r="F11" s="33">
        <v>0.028807870370370373</v>
      </c>
      <c r="G11" s="13" t="str">
        <f t="shared" si="0"/>
        <v>4.09/km</v>
      </c>
      <c r="H11" s="14">
        <f t="shared" si="1"/>
        <v>0.0035532407407407422</v>
      </c>
      <c r="I11" s="14">
        <f>F11-INDEX($F$5:$F$59,MATCH(D11,$D$5:$D$59,0))</f>
        <v>0</v>
      </c>
    </row>
    <row r="12" spans="1:9" s="12" customFormat="1" ht="15" customHeight="1">
      <c r="A12" s="13">
        <v>8</v>
      </c>
      <c r="B12" s="31" t="s">
        <v>35</v>
      </c>
      <c r="C12" s="31" t="s">
        <v>36</v>
      </c>
      <c r="D12" s="32" t="s">
        <v>33</v>
      </c>
      <c r="E12" s="31" t="s">
        <v>37</v>
      </c>
      <c r="F12" s="33">
        <v>0.028981481481481483</v>
      </c>
      <c r="G12" s="13" t="str">
        <f t="shared" si="0"/>
        <v>4.10/km</v>
      </c>
      <c r="H12" s="14">
        <f t="shared" si="1"/>
        <v>0.0037268518518518527</v>
      </c>
      <c r="I12" s="14">
        <f>F12-INDEX($F$5:$F$59,MATCH(D12,$D$5:$D$59,0))</f>
        <v>0.0001736111111111105</v>
      </c>
    </row>
    <row r="13" spans="1:9" s="12" customFormat="1" ht="15" customHeight="1">
      <c r="A13" s="13">
        <v>9</v>
      </c>
      <c r="B13" s="31" t="s">
        <v>38</v>
      </c>
      <c r="C13" s="31" t="s">
        <v>39</v>
      </c>
      <c r="D13" s="32" t="s">
        <v>17</v>
      </c>
      <c r="E13" s="31" t="s">
        <v>30</v>
      </c>
      <c r="F13" s="33">
        <v>0.029108796296296296</v>
      </c>
      <c r="G13" s="13" t="str">
        <f t="shared" si="0"/>
        <v>4.12/km</v>
      </c>
      <c r="H13" s="14">
        <f t="shared" si="1"/>
        <v>0.0038541666666666655</v>
      </c>
      <c r="I13" s="14">
        <f>F13-INDEX($F$5:$F$59,MATCH(D13,$D$5:$D$59,0))</f>
        <v>0.0037384259259259298</v>
      </c>
    </row>
    <row r="14" spans="1:9" s="12" customFormat="1" ht="15" customHeight="1">
      <c r="A14" s="13">
        <v>10</v>
      </c>
      <c r="B14" s="31" t="s">
        <v>40</v>
      </c>
      <c r="C14" s="31" t="s">
        <v>41</v>
      </c>
      <c r="D14" s="32" t="s">
        <v>33</v>
      </c>
      <c r="E14" s="31" t="s">
        <v>42</v>
      </c>
      <c r="F14" s="33">
        <v>0.02918981481481481</v>
      </c>
      <c r="G14" s="13" t="str">
        <f t="shared" si="0"/>
        <v>4.12/km</v>
      </c>
      <c r="H14" s="14">
        <f t="shared" si="1"/>
        <v>0.0039351851851851805</v>
      </c>
      <c r="I14" s="14">
        <f>F14-INDEX($F$5:$F$59,MATCH(D14,$D$5:$D$59,0))</f>
        <v>0.00038194444444443823</v>
      </c>
    </row>
    <row r="15" spans="1:9" s="12" customFormat="1" ht="15" customHeight="1">
      <c r="A15" s="13">
        <v>11</v>
      </c>
      <c r="B15" s="31" t="s">
        <v>43</v>
      </c>
      <c r="C15" s="31" t="s">
        <v>44</v>
      </c>
      <c r="D15" s="32" t="s">
        <v>13</v>
      </c>
      <c r="E15" s="31" t="s">
        <v>45</v>
      </c>
      <c r="F15" s="33">
        <v>0.029664351851851855</v>
      </c>
      <c r="G15" s="13" t="str">
        <f t="shared" si="0"/>
        <v>4.16/km</v>
      </c>
      <c r="H15" s="14">
        <f t="shared" si="1"/>
        <v>0.004409722222222225</v>
      </c>
      <c r="I15" s="14">
        <f>F15-INDEX($F$5:$F$59,MATCH(D15,$D$5:$D$59,0))</f>
        <v>0.004409722222222225</v>
      </c>
    </row>
    <row r="16" spans="1:9" s="12" customFormat="1" ht="15" customHeight="1">
      <c r="A16" s="13">
        <v>12</v>
      </c>
      <c r="B16" s="31" t="s">
        <v>46</v>
      </c>
      <c r="C16" s="31" t="s">
        <v>47</v>
      </c>
      <c r="D16" s="32" t="s">
        <v>27</v>
      </c>
      <c r="E16" s="31" t="s">
        <v>48</v>
      </c>
      <c r="F16" s="33">
        <v>0.02974537037037037</v>
      </c>
      <c r="G16" s="13" t="str">
        <f t="shared" si="0"/>
        <v>4.17/km</v>
      </c>
      <c r="H16" s="14">
        <f t="shared" si="1"/>
        <v>0.00449074074074074</v>
      </c>
      <c r="I16" s="14">
        <f>F16-INDEX($F$5:$F$59,MATCH(D16,$D$5:$D$59,0))</f>
        <v>0.0026273148148148184</v>
      </c>
    </row>
    <row r="17" spans="1:9" s="12" customFormat="1" ht="15" customHeight="1">
      <c r="A17" s="13">
        <v>13</v>
      </c>
      <c r="B17" s="31" t="s">
        <v>49</v>
      </c>
      <c r="C17" s="31" t="s">
        <v>47</v>
      </c>
      <c r="D17" s="32" t="s">
        <v>27</v>
      </c>
      <c r="E17" s="31" t="s">
        <v>18</v>
      </c>
      <c r="F17" s="33">
        <v>0.03054398148148148</v>
      </c>
      <c r="G17" s="13" t="str">
        <f t="shared" si="0"/>
        <v>4.24/km</v>
      </c>
      <c r="H17" s="14">
        <f t="shared" si="1"/>
        <v>0.005289351851851851</v>
      </c>
      <c r="I17" s="14">
        <f>F17-INDEX($F$5:$F$59,MATCH(D17,$D$5:$D$59,0))</f>
        <v>0.0034259259259259295</v>
      </c>
    </row>
    <row r="18" spans="1:9" s="12" customFormat="1" ht="15" customHeight="1">
      <c r="A18" s="13">
        <v>14</v>
      </c>
      <c r="B18" s="31" t="s">
        <v>50</v>
      </c>
      <c r="C18" s="31" t="s">
        <v>20</v>
      </c>
      <c r="D18" s="32" t="s">
        <v>13</v>
      </c>
      <c r="E18" s="31" t="s">
        <v>14</v>
      </c>
      <c r="F18" s="33">
        <v>0.03061342592592593</v>
      </c>
      <c r="G18" s="13" t="str">
        <f t="shared" si="0"/>
        <v>4.25/km</v>
      </c>
      <c r="H18" s="14">
        <f t="shared" si="1"/>
        <v>0.005358796296296299</v>
      </c>
      <c r="I18" s="14">
        <f>F18-INDEX($F$5:$F$59,MATCH(D18,$D$5:$D$59,0))</f>
        <v>0.005358796296296299</v>
      </c>
    </row>
    <row r="19" spans="1:9" s="12" customFormat="1" ht="15" customHeight="1">
      <c r="A19" s="13">
        <v>15</v>
      </c>
      <c r="B19" s="31" t="s">
        <v>51</v>
      </c>
      <c r="C19" s="31" t="s">
        <v>52</v>
      </c>
      <c r="D19" s="32" t="s">
        <v>27</v>
      </c>
      <c r="E19" s="31" t="s">
        <v>53</v>
      </c>
      <c r="F19" s="33">
        <v>0.03068287037037037</v>
      </c>
      <c r="G19" s="13" t="str">
        <f t="shared" si="0"/>
        <v>4.25/km</v>
      </c>
      <c r="H19" s="14">
        <f t="shared" si="1"/>
        <v>0.00542824074074074</v>
      </c>
      <c r="I19" s="14">
        <f>F19-INDEX($F$5:$F$59,MATCH(D19,$D$5:$D$59,0))</f>
        <v>0.0035648148148148193</v>
      </c>
    </row>
    <row r="20" spans="1:9" s="12" customFormat="1" ht="15" customHeight="1">
      <c r="A20" s="13">
        <v>16</v>
      </c>
      <c r="B20" s="31" t="s">
        <v>54</v>
      </c>
      <c r="C20" s="31" t="s">
        <v>55</v>
      </c>
      <c r="D20" s="32" t="s">
        <v>17</v>
      </c>
      <c r="E20" s="31" t="s">
        <v>18</v>
      </c>
      <c r="F20" s="33">
        <v>0.03116898148148148</v>
      </c>
      <c r="G20" s="13" t="str">
        <f t="shared" si="0"/>
        <v>4.29/km</v>
      </c>
      <c r="H20" s="14">
        <f t="shared" si="1"/>
        <v>0.005914351851851851</v>
      </c>
      <c r="I20" s="14">
        <f>F20-INDEX($F$5:$F$59,MATCH(D20,$D$5:$D$59,0))</f>
        <v>0.0057986111111111155</v>
      </c>
    </row>
    <row r="21" spans="1:9" s="12" customFormat="1" ht="15" customHeight="1">
      <c r="A21" s="20">
        <v>17</v>
      </c>
      <c r="B21" s="21" t="s">
        <v>56</v>
      </c>
      <c r="C21" s="21" t="s">
        <v>57</v>
      </c>
      <c r="D21" s="20" t="s">
        <v>58</v>
      </c>
      <c r="E21" s="21" t="s">
        <v>122</v>
      </c>
      <c r="F21" s="22">
        <v>0.031435185185185184</v>
      </c>
      <c r="G21" s="20" t="str">
        <f t="shared" si="0"/>
        <v>4.32/km</v>
      </c>
      <c r="H21" s="22">
        <f t="shared" si="1"/>
        <v>0.006180555555555554</v>
      </c>
      <c r="I21" s="22">
        <f>F21-INDEX($F$5:$F$59,MATCH(D21,$D$5:$D$59,0))</f>
        <v>0</v>
      </c>
    </row>
    <row r="22" spans="1:9" s="12" customFormat="1" ht="15" customHeight="1">
      <c r="A22" s="13">
        <v>18</v>
      </c>
      <c r="B22" s="34" t="s">
        <v>59</v>
      </c>
      <c r="C22" s="34" t="s">
        <v>60</v>
      </c>
      <c r="D22" s="35" t="s">
        <v>61</v>
      </c>
      <c r="E22" s="34" t="s">
        <v>45</v>
      </c>
      <c r="F22" s="36">
        <v>0.03208333333333333</v>
      </c>
      <c r="G22" s="13" t="str">
        <f t="shared" si="0"/>
        <v>4.37/km</v>
      </c>
      <c r="H22" s="14">
        <f t="shared" si="1"/>
        <v>0.006828703703703701</v>
      </c>
      <c r="I22" s="14">
        <f>F22-INDEX($F$5:$F$59,MATCH(D22,$D$5:$D$59,0))</f>
        <v>0</v>
      </c>
    </row>
    <row r="23" spans="1:9" s="12" customFormat="1" ht="15" customHeight="1">
      <c r="A23" s="13">
        <v>19</v>
      </c>
      <c r="B23" s="31" t="s">
        <v>31</v>
      </c>
      <c r="C23" s="31" t="s">
        <v>62</v>
      </c>
      <c r="D23" s="32" t="s">
        <v>58</v>
      </c>
      <c r="E23" s="31" t="s">
        <v>34</v>
      </c>
      <c r="F23" s="33">
        <v>0.03226851851851852</v>
      </c>
      <c r="G23" s="13" t="str">
        <f t="shared" si="0"/>
        <v>4.39/km</v>
      </c>
      <c r="H23" s="14">
        <f t="shared" si="1"/>
        <v>0.007013888888888892</v>
      </c>
      <c r="I23" s="14">
        <f>F23-INDEX($F$5:$F$59,MATCH(D23,$D$5:$D$59,0))</f>
        <v>0.0008333333333333387</v>
      </c>
    </row>
    <row r="24" spans="1:9" s="12" customFormat="1" ht="15" customHeight="1">
      <c r="A24" s="13">
        <v>20</v>
      </c>
      <c r="B24" s="31" t="s">
        <v>63</v>
      </c>
      <c r="C24" s="31" t="s">
        <v>64</v>
      </c>
      <c r="D24" s="32" t="s">
        <v>13</v>
      </c>
      <c r="E24" s="31" t="s">
        <v>14</v>
      </c>
      <c r="F24" s="33">
        <v>0.032824074074074075</v>
      </c>
      <c r="G24" s="13" t="str">
        <f t="shared" si="0"/>
        <v>4.44/km</v>
      </c>
      <c r="H24" s="14">
        <f t="shared" si="1"/>
        <v>0.007569444444444445</v>
      </c>
      <c r="I24" s="14">
        <f>F24-INDEX($F$5:$F$59,MATCH(D24,$D$5:$D$59,0))</f>
        <v>0.007569444444444445</v>
      </c>
    </row>
    <row r="25" spans="1:9" s="12" customFormat="1" ht="15" customHeight="1">
      <c r="A25" s="13">
        <v>21</v>
      </c>
      <c r="B25" s="34" t="s">
        <v>65</v>
      </c>
      <c r="C25" s="34" t="s">
        <v>66</v>
      </c>
      <c r="D25" s="35" t="s">
        <v>67</v>
      </c>
      <c r="E25" s="34" t="s">
        <v>68</v>
      </c>
      <c r="F25" s="36">
        <v>0.033483796296296296</v>
      </c>
      <c r="G25" s="13" t="str">
        <f t="shared" si="0"/>
        <v>4.49/km</v>
      </c>
      <c r="H25" s="14">
        <f t="shared" si="1"/>
        <v>0.008229166666666666</v>
      </c>
      <c r="I25" s="14">
        <f>F25-INDEX($F$5:$F$59,MATCH(D25,$D$5:$D$59,0))</f>
        <v>0</v>
      </c>
    </row>
    <row r="26" spans="1:9" s="12" customFormat="1" ht="15" customHeight="1">
      <c r="A26" s="13">
        <v>22</v>
      </c>
      <c r="B26" s="31" t="s">
        <v>69</v>
      </c>
      <c r="C26" s="31" t="s">
        <v>70</v>
      </c>
      <c r="D26" s="32" t="s">
        <v>71</v>
      </c>
      <c r="E26" s="31" t="s">
        <v>45</v>
      </c>
      <c r="F26" s="33">
        <v>0.034618055555555555</v>
      </c>
      <c r="G26" s="13" t="str">
        <f t="shared" si="0"/>
        <v>4.59/km</v>
      </c>
      <c r="H26" s="14">
        <f t="shared" si="1"/>
        <v>0.009363425925925924</v>
      </c>
      <c r="I26" s="14">
        <f>F26-INDEX($F$5:$F$59,MATCH(D26,$D$5:$D$59,0))</f>
        <v>0</v>
      </c>
    </row>
    <row r="27" spans="1:9" s="12" customFormat="1" ht="15" customHeight="1">
      <c r="A27" s="13">
        <v>23</v>
      </c>
      <c r="B27" s="31" t="s">
        <v>72</v>
      </c>
      <c r="C27" s="31" t="s">
        <v>62</v>
      </c>
      <c r="D27" s="32" t="s">
        <v>27</v>
      </c>
      <c r="E27" s="31" t="s">
        <v>18</v>
      </c>
      <c r="F27" s="33">
        <v>0.03518518518518519</v>
      </c>
      <c r="G27" s="13" t="str">
        <f t="shared" si="0"/>
        <v>5.04/km</v>
      </c>
      <c r="H27" s="14">
        <f t="shared" si="1"/>
        <v>0.009930555555555557</v>
      </c>
      <c r="I27" s="14">
        <f>F27-INDEX($F$5:$F$59,MATCH(D27,$D$5:$D$59,0))</f>
        <v>0.008067129629629636</v>
      </c>
    </row>
    <row r="28" spans="1:9" s="15" customFormat="1" ht="15" customHeight="1">
      <c r="A28" s="13">
        <v>24</v>
      </c>
      <c r="B28" s="31" t="s">
        <v>73</v>
      </c>
      <c r="C28" s="31" t="s">
        <v>74</v>
      </c>
      <c r="D28" s="32" t="s">
        <v>17</v>
      </c>
      <c r="E28" s="31" t="s">
        <v>75</v>
      </c>
      <c r="F28" s="33">
        <v>0.03534722222222222</v>
      </c>
      <c r="G28" s="13" t="str">
        <f t="shared" si="0"/>
        <v>5.05/km</v>
      </c>
      <c r="H28" s="14">
        <f t="shared" si="1"/>
        <v>0.010092592592592587</v>
      </c>
      <c r="I28" s="14">
        <f>F28-INDEX($F$5:$F$59,MATCH(D28,$D$5:$D$59,0))</f>
        <v>0.009976851851851851</v>
      </c>
    </row>
    <row r="29" spans="1:9" ht="15" customHeight="1">
      <c r="A29" s="13">
        <v>25</v>
      </c>
      <c r="B29" s="31" t="s">
        <v>76</v>
      </c>
      <c r="C29" s="31" t="s">
        <v>77</v>
      </c>
      <c r="D29" s="32" t="s">
        <v>58</v>
      </c>
      <c r="E29" s="31" t="s">
        <v>78</v>
      </c>
      <c r="F29" s="33">
        <v>0.03626157407407408</v>
      </c>
      <c r="G29" s="13" t="str">
        <f t="shared" si="0"/>
        <v>5.13/km</v>
      </c>
      <c r="H29" s="14">
        <f t="shared" si="1"/>
        <v>0.011006944444444448</v>
      </c>
      <c r="I29" s="14">
        <f>F29-INDEX($F$5:$F$59,MATCH(D29,$D$5:$D$59,0))</f>
        <v>0.004826388888888894</v>
      </c>
    </row>
    <row r="30" spans="1:9" ht="15" customHeight="1">
      <c r="A30" s="13">
        <v>26</v>
      </c>
      <c r="B30" s="34" t="s">
        <v>79</v>
      </c>
      <c r="C30" s="34" t="s">
        <v>80</v>
      </c>
      <c r="D30" s="35" t="s">
        <v>67</v>
      </c>
      <c r="E30" s="34" t="s">
        <v>81</v>
      </c>
      <c r="F30" s="36">
        <v>0.03630787037037037</v>
      </c>
      <c r="G30" s="13" t="str">
        <f t="shared" si="0"/>
        <v>5.14/km</v>
      </c>
      <c r="H30" s="14">
        <f t="shared" si="1"/>
        <v>0.011053240740740742</v>
      </c>
      <c r="I30" s="14">
        <f>F30-INDEX($F$5:$F$59,MATCH(D30,$D$5:$D$59,0))</f>
        <v>0.002824074074074076</v>
      </c>
    </row>
    <row r="31" spans="1:9" ht="15" customHeight="1">
      <c r="A31" s="13">
        <v>27</v>
      </c>
      <c r="B31" s="34" t="s">
        <v>82</v>
      </c>
      <c r="C31" s="34" t="s">
        <v>83</v>
      </c>
      <c r="D31" s="35" t="s">
        <v>84</v>
      </c>
      <c r="E31" s="34" t="s">
        <v>18</v>
      </c>
      <c r="F31" s="36">
        <v>0.036597222222222225</v>
      </c>
      <c r="G31" s="13" t="str">
        <f t="shared" si="0"/>
        <v>5.16/km</v>
      </c>
      <c r="H31" s="14">
        <f t="shared" si="1"/>
        <v>0.011342592592592595</v>
      </c>
      <c r="I31" s="14">
        <f>F31-INDEX($F$5:$F$59,MATCH(D31,$D$5:$D$59,0))</f>
        <v>0</v>
      </c>
    </row>
    <row r="32" spans="1:9" ht="15" customHeight="1">
      <c r="A32" s="13">
        <v>28</v>
      </c>
      <c r="B32" s="31" t="s">
        <v>85</v>
      </c>
      <c r="C32" s="31" t="s">
        <v>86</v>
      </c>
      <c r="D32" s="32" t="s">
        <v>87</v>
      </c>
      <c r="E32" s="31" t="s">
        <v>88</v>
      </c>
      <c r="F32" s="33">
        <v>0.036909722222222226</v>
      </c>
      <c r="G32" s="13" t="str">
        <f t="shared" si="0"/>
        <v>5.19/km</v>
      </c>
      <c r="H32" s="14">
        <f t="shared" si="1"/>
        <v>0.011655092592592595</v>
      </c>
      <c r="I32" s="14">
        <f>F32-INDEX($F$5:$F$59,MATCH(D32,$D$5:$D$59,0))</f>
        <v>0</v>
      </c>
    </row>
    <row r="33" spans="1:9" ht="15" customHeight="1">
      <c r="A33" s="13">
        <v>29</v>
      </c>
      <c r="B33" s="31" t="s">
        <v>89</v>
      </c>
      <c r="C33" s="31" t="s">
        <v>90</v>
      </c>
      <c r="D33" s="32" t="s">
        <v>17</v>
      </c>
      <c r="E33" s="31" t="s">
        <v>91</v>
      </c>
      <c r="F33" s="33">
        <v>0.03697916666666667</v>
      </c>
      <c r="G33" s="13" t="str">
        <f t="shared" si="0"/>
        <v>5.20/km</v>
      </c>
      <c r="H33" s="14">
        <f t="shared" si="1"/>
        <v>0.011724537037037037</v>
      </c>
      <c r="I33" s="14">
        <f>F33-INDEX($F$5:$F$59,MATCH(D33,$D$5:$D$59,0))</f>
        <v>0.011608796296296301</v>
      </c>
    </row>
    <row r="34" spans="1:9" ht="15" customHeight="1">
      <c r="A34" s="13">
        <v>30</v>
      </c>
      <c r="B34" s="31" t="s">
        <v>92</v>
      </c>
      <c r="C34" s="31" t="s">
        <v>93</v>
      </c>
      <c r="D34" s="32" t="s">
        <v>71</v>
      </c>
      <c r="E34" s="31" t="s">
        <v>34</v>
      </c>
      <c r="F34" s="33">
        <v>0.037349537037037035</v>
      </c>
      <c r="G34" s="13" t="str">
        <f t="shared" si="0"/>
        <v>5.23/km</v>
      </c>
      <c r="H34" s="14">
        <f t="shared" si="1"/>
        <v>0.012094907407407405</v>
      </c>
      <c r="I34" s="14">
        <f>F34-INDEX($F$5:$F$59,MATCH(D34,$D$5:$D$59,0))</f>
        <v>0.0027314814814814806</v>
      </c>
    </row>
    <row r="35" spans="1:9" ht="15" customHeight="1">
      <c r="A35" s="13">
        <v>31</v>
      </c>
      <c r="B35" s="31" t="s">
        <v>94</v>
      </c>
      <c r="C35" s="31" t="s">
        <v>95</v>
      </c>
      <c r="D35" s="32" t="s">
        <v>87</v>
      </c>
      <c r="E35" s="31" t="s">
        <v>96</v>
      </c>
      <c r="F35" s="33">
        <v>0.03782407407407407</v>
      </c>
      <c r="G35" s="13" t="str">
        <f t="shared" si="0"/>
        <v>5.27/km</v>
      </c>
      <c r="H35" s="14">
        <f t="shared" si="1"/>
        <v>0.012569444444444442</v>
      </c>
      <c r="I35" s="14">
        <f>F35-INDEX($F$5:$F$59,MATCH(D35,$D$5:$D$59,0))</f>
        <v>0.0009143518518518468</v>
      </c>
    </row>
    <row r="36" spans="1:9" ht="15" customHeight="1">
      <c r="A36" s="13">
        <v>32</v>
      </c>
      <c r="B36" s="34" t="s">
        <v>97</v>
      </c>
      <c r="C36" s="34" t="s">
        <v>98</v>
      </c>
      <c r="D36" s="35" t="s">
        <v>61</v>
      </c>
      <c r="E36" s="34" t="s">
        <v>88</v>
      </c>
      <c r="F36" s="36">
        <v>0.03795138888888889</v>
      </c>
      <c r="G36" s="13" t="str">
        <f t="shared" si="0"/>
        <v>5.28/km</v>
      </c>
      <c r="H36" s="14">
        <f t="shared" si="1"/>
        <v>0.012696759259259258</v>
      </c>
      <c r="I36" s="14">
        <f>F36-INDEX($F$5:$F$59,MATCH(D36,$D$5:$D$59,0))</f>
        <v>0.005868055555555557</v>
      </c>
    </row>
    <row r="37" spans="1:9" ht="15" customHeight="1">
      <c r="A37" s="13">
        <v>33</v>
      </c>
      <c r="B37" s="31" t="s">
        <v>99</v>
      </c>
      <c r="C37" s="31" t="s">
        <v>100</v>
      </c>
      <c r="D37" s="32" t="s">
        <v>21</v>
      </c>
      <c r="E37" s="31" t="s">
        <v>101</v>
      </c>
      <c r="F37" s="33">
        <v>0.03826388888888889</v>
      </c>
      <c r="G37" s="13" t="str">
        <f t="shared" si="0"/>
        <v>5.31/km</v>
      </c>
      <c r="H37" s="14">
        <f t="shared" si="1"/>
        <v>0.013009259259259259</v>
      </c>
      <c r="I37" s="14">
        <f>F37-INDEX($F$5:$F$59,MATCH(D37,$D$5:$D$59,0))</f>
        <v>0.011967592592592596</v>
      </c>
    </row>
    <row r="38" spans="1:9" ht="15" customHeight="1">
      <c r="A38" s="13">
        <v>34</v>
      </c>
      <c r="B38" s="31" t="s">
        <v>102</v>
      </c>
      <c r="C38" s="31" t="s">
        <v>103</v>
      </c>
      <c r="D38" s="32" t="s">
        <v>104</v>
      </c>
      <c r="E38" s="31" t="s">
        <v>14</v>
      </c>
      <c r="F38" s="33">
        <v>0.03990740740740741</v>
      </c>
      <c r="G38" s="13" t="str">
        <f t="shared" si="0"/>
        <v>5.45/km</v>
      </c>
      <c r="H38" s="14">
        <f t="shared" si="1"/>
        <v>0.014652777777777782</v>
      </c>
      <c r="I38" s="14">
        <f>F38-INDEX($F$5:$F$59,MATCH(D38,$D$5:$D$59,0))</f>
        <v>0</v>
      </c>
    </row>
    <row r="39" spans="1:9" ht="15" customHeight="1">
      <c r="A39" s="13">
        <v>35</v>
      </c>
      <c r="B39" s="31" t="s">
        <v>105</v>
      </c>
      <c r="C39" s="31" t="s">
        <v>106</v>
      </c>
      <c r="D39" s="32" t="s">
        <v>21</v>
      </c>
      <c r="E39" s="31" t="s">
        <v>91</v>
      </c>
      <c r="F39" s="33">
        <v>0.03995370370370371</v>
      </c>
      <c r="G39" s="13" t="str">
        <f t="shared" si="0"/>
        <v>5.45/km</v>
      </c>
      <c r="H39" s="14">
        <f t="shared" si="1"/>
        <v>0.014699074074074076</v>
      </c>
      <c r="I39" s="14">
        <f>F39-INDEX($F$5:$F$59,MATCH(D39,$D$5:$D$59,0))</f>
        <v>0.013657407407407413</v>
      </c>
    </row>
    <row r="40" spans="1:9" ht="15" customHeight="1">
      <c r="A40" s="13">
        <v>36</v>
      </c>
      <c r="B40" s="31" t="s">
        <v>107</v>
      </c>
      <c r="C40" s="31" t="s">
        <v>108</v>
      </c>
      <c r="D40" s="32" t="s">
        <v>21</v>
      </c>
      <c r="E40" s="31" t="s">
        <v>14</v>
      </c>
      <c r="F40" s="33">
        <v>0.04137731481481482</v>
      </c>
      <c r="G40" s="13" t="str">
        <f t="shared" si="0"/>
        <v>5.58/km</v>
      </c>
      <c r="H40" s="14">
        <f t="shared" si="1"/>
        <v>0.016122685185185188</v>
      </c>
      <c r="I40" s="14">
        <f>F40-INDEX($F$5:$F$59,MATCH(D40,$D$5:$D$59,0))</f>
        <v>0.015081018518518525</v>
      </c>
    </row>
    <row r="41" spans="1:9" ht="15" customHeight="1">
      <c r="A41" s="13">
        <v>37</v>
      </c>
      <c r="B41" s="31" t="s">
        <v>109</v>
      </c>
      <c r="C41" s="31" t="s">
        <v>110</v>
      </c>
      <c r="D41" s="32" t="s">
        <v>87</v>
      </c>
      <c r="E41" s="31" t="s">
        <v>42</v>
      </c>
      <c r="F41" s="33">
        <v>0.042164351851851856</v>
      </c>
      <c r="G41" s="13" t="str">
        <f t="shared" si="0"/>
        <v>6.04/km</v>
      </c>
      <c r="H41" s="14">
        <f t="shared" si="1"/>
        <v>0.016909722222222225</v>
      </c>
      <c r="I41" s="14">
        <f>F41-INDEX($F$5:$F$59,MATCH(D41,$D$5:$D$59,0))</f>
        <v>0.00525462962962963</v>
      </c>
    </row>
    <row r="42" spans="1:9" ht="15" customHeight="1">
      <c r="A42" s="20">
        <v>38</v>
      </c>
      <c r="B42" s="40" t="s">
        <v>111</v>
      </c>
      <c r="C42" s="40" t="s">
        <v>112</v>
      </c>
      <c r="D42" s="41" t="s">
        <v>113</v>
      </c>
      <c r="E42" s="21" t="s">
        <v>122</v>
      </c>
      <c r="F42" s="42">
        <v>0.043472222222222225</v>
      </c>
      <c r="G42" s="20" t="str">
        <f t="shared" si="0"/>
        <v>6.16/km</v>
      </c>
      <c r="H42" s="22">
        <f t="shared" si="1"/>
        <v>0.018217592592592594</v>
      </c>
      <c r="I42" s="22">
        <f>F42-INDEX($F$5:$F$59,MATCH(D42,$D$5:$D$59,0))</f>
        <v>0</v>
      </c>
    </row>
    <row r="43" spans="1:9" ht="15" customHeight="1">
      <c r="A43" s="13">
        <v>39</v>
      </c>
      <c r="B43" s="34" t="s">
        <v>114</v>
      </c>
      <c r="C43" s="34" t="s">
        <v>115</v>
      </c>
      <c r="D43" s="35" t="s">
        <v>116</v>
      </c>
      <c r="E43" s="34" t="s">
        <v>117</v>
      </c>
      <c r="F43" s="36">
        <v>0.043645833333333335</v>
      </c>
      <c r="G43" s="13" t="str">
        <f t="shared" si="0"/>
        <v>6.17/km</v>
      </c>
      <c r="H43" s="14">
        <f t="shared" si="1"/>
        <v>0.018391203703703705</v>
      </c>
      <c r="I43" s="14">
        <f>F43-INDEX($F$5:$F$59,MATCH(D43,$D$5:$D$59,0))</f>
        <v>0</v>
      </c>
    </row>
    <row r="44" spans="1:9" ht="15" customHeight="1">
      <c r="A44" s="16">
        <v>40</v>
      </c>
      <c r="B44" s="37" t="s">
        <v>118</v>
      </c>
      <c r="C44" s="37" t="s">
        <v>119</v>
      </c>
      <c r="D44" s="38" t="s">
        <v>58</v>
      </c>
      <c r="E44" s="37" t="s">
        <v>14</v>
      </c>
      <c r="F44" s="39">
        <v>0.0436574074074074</v>
      </c>
      <c r="G44" s="16" t="str">
        <f t="shared" si="0"/>
        <v>6.17/km</v>
      </c>
      <c r="H44" s="17">
        <f t="shared" si="1"/>
        <v>0.01840277777777777</v>
      </c>
      <c r="I44" s="17">
        <f>F44-INDEX($F$5:$F$59,MATCH(D44,$D$5:$D$59,0))</f>
        <v>0.012222222222222218</v>
      </c>
    </row>
  </sheetData>
  <sheetProtection/>
  <autoFilter ref="A4:I4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6" t="str">
        <f>Individuale!A1</f>
        <v>Giro della Torretta</v>
      </c>
      <c r="B1" s="26"/>
      <c r="C1" s="26"/>
    </row>
    <row r="2" spans="1:3" ht="42" customHeight="1">
      <c r="A2" s="27" t="str">
        <f>Individuale!A3&amp;" km. "&amp;Individuale!I3</f>
        <v> Quattrostrade (RI) Italia - Domenica 28/10/2012 km. 10</v>
      </c>
      <c r="B2" s="27"/>
      <c r="C2" s="27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28" t="s">
        <v>18</v>
      </c>
      <c r="C4" s="43">
        <v>6</v>
      </c>
    </row>
    <row r="5" spans="1:3" ht="15" customHeight="1">
      <c r="A5" s="32">
        <v>2</v>
      </c>
      <c r="B5" s="31" t="s">
        <v>14</v>
      </c>
      <c r="C5" s="44">
        <v>6</v>
      </c>
    </row>
    <row r="6" spans="1:3" ht="15" customHeight="1">
      <c r="A6" s="32">
        <v>3</v>
      </c>
      <c r="B6" s="31" t="s">
        <v>45</v>
      </c>
      <c r="C6" s="44">
        <v>3</v>
      </c>
    </row>
    <row r="7" spans="1:3" ht="15" customHeight="1">
      <c r="A7" s="32">
        <v>4</v>
      </c>
      <c r="B7" s="31" t="s">
        <v>34</v>
      </c>
      <c r="C7" s="44">
        <v>3</v>
      </c>
    </row>
    <row r="8" spans="1:3" ht="15" customHeight="1">
      <c r="A8" s="20">
        <v>5</v>
      </c>
      <c r="B8" s="21" t="s">
        <v>122</v>
      </c>
      <c r="C8" s="46">
        <v>2</v>
      </c>
    </row>
    <row r="9" spans="1:3" ht="15" customHeight="1">
      <c r="A9" s="32">
        <v>6</v>
      </c>
      <c r="B9" s="31" t="s">
        <v>88</v>
      </c>
      <c r="C9" s="44">
        <v>2</v>
      </c>
    </row>
    <row r="10" spans="1:3" ht="15" customHeight="1">
      <c r="A10" s="32">
        <v>7</v>
      </c>
      <c r="B10" s="31" t="s">
        <v>91</v>
      </c>
      <c r="C10" s="44">
        <v>2</v>
      </c>
    </row>
    <row r="11" spans="1:3" ht="15" customHeight="1">
      <c r="A11" s="32">
        <v>8</v>
      </c>
      <c r="B11" s="31" t="s">
        <v>24</v>
      </c>
      <c r="C11" s="44">
        <v>2</v>
      </c>
    </row>
    <row r="12" spans="1:3" ht="15" customHeight="1">
      <c r="A12" s="32">
        <v>9</v>
      </c>
      <c r="B12" s="31" t="s">
        <v>42</v>
      </c>
      <c r="C12" s="44">
        <v>2</v>
      </c>
    </row>
    <row r="13" spans="1:3" ht="15" customHeight="1">
      <c r="A13" s="32">
        <v>10</v>
      </c>
      <c r="B13" s="31" t="s">
        <v>30</v>
      </c>
      <c r="C13" s="44">
        <v>2</v>
      </c>
    </row>
    <row r="14" spans="1:3" ht="15" customHeight="1">
      <c r="A14" s="32">
        <v>11</v>
      </c>
      <c r="B14" s="31" t="s">
        <v>81</v>
      </c>
      <c r="C14" s="44">
        <v>1</v>
      </c>
    </row>
    <row r="15" spans="1:3" ht="15" customHeight="1">
      <c r="A15" s="32">
        <v>12</v>
      </c>
      <c r="B15" s="31" t="s">
        <v>96</v>
      </c>
      <c r="C15" s="44">
        <v>1</v>
      </c>
    </row>
    <row r="16" spans="1:3" ht="15" customHeight="1">
      <c r="A16" s="32">
        <v>13</v>
      </c>
      <c r="B16" s="31" t="s">
        <v>53</v>
      </c>
      <c r="C16" s="44">
        <v>1</v>
      </c>
    </row>
    <row r="17" spans="1:3" ht="15" customHeight="1">
      <c r="A17" s="32">
        <v>14</v>
      </c>
      <c r="B17" s="31" t="s">
        <v>117</v>
      </c>
      <c r="C17" s="44">
        <v>1</v>
      </c>
    </row>
    <row r="18" spans="1:3" ht="15" customHeight="1">
      <c r="A18" s="32">
        <v>15</v>
      </c>
      <c r="B18" s="31" t="s">
        <v>48</v>
      </c>
      <c r="C18" s="44">
        <v>1</v>
      </c>
    </row>
    <row r="19" spans="1:3" ht="15" customHeight="1">
      <c r="A19" s="32">
        <v>16</v>
      </c>
      <c r="B19" s="31" t="s">
        <v>101</v>
      </c>
      <c r="C19" s="44">
        <v>1</v>
      </c>
    </row>
    <row r="20" spans="1:3" ht="15" customHeight="1">
      <c r="A20" s="32">
        <v>17</v>
      </c>
      <c r="B20" s="31" t="s">
        <v>78</v>
      </c>
      <c r="C20" s="44">
        <v>1</v>
      </c>
    </row>
    <row r="21" spans="1:3" ht="15" customHeight="1">
      <c r="A21" s="32">
        <v>18</v>
      </c>
      <c r="B21" s="31" t="s">
        <v>37</v>
      </c>
      <c r="C21" s="44">
        <v>1</v>
      </c>
    </row>
    <row r="22" spans="1:3" ht="15" customHeight="1">
      <c r="A22" s="32">
        <v>19</v>
      </c>
      <c r="B22" s="31" t="s">
        <v>75</v>
      </c>
      <c r="C22" s="44">
        <v>1</v>
      </c>
    </row>
    <row r="23" spans="1:3" ht="15" customHeight="1">
      <c r="A23" s="38">
        <v>20</v>
      </c>
      <c r="B23" s="37" t="s">
        <v>68</v>
      </c>
      <c r="C23" s="45">
        <v>1</v>
      </c>
    </row>
    <row r="24" ht="12.75">
      <c r="C24" s="2">
        <f>SUM(C4:C23)</f>
        <v>40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2012-10-31T10:44:19Z</dcterms:modified>
  <cp:category/>
  <cp:version/>
  <cp:contentType/>
  <cp:contentStatus/>
</cp:coreProperties>
</file>