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<sst xmlns="http://schemas.openxmlformats.org/spreadsheetml/2006/main" count="190" uniqueCount="117">
  <si>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</si>
  <si>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</si>
  <si>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</si>
  <si>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</si>
  <si>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</si>
  <si>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</si>
  <si>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</si>
  <si>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</si>
  <si>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</si>
  <si>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</si>
  <si>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</si>
  <si>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</si>
  <si>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GIUSEPPE</t>
  </si>
  <si>
    <t>ROBERTO</t>
  </si>
  <si>
    <t>MAURIZIO</t>
  </si>
  <si>
    <t>MARCO</t>
  </si>
  <si>
    <t>CLAUDIO</t>
  </si>
  <si>
    <t>ANGELO</t>
  </si>
  <si>
    <t>ENRICO</t>
  </si>
  <si>
    <t>VINCENZO</t>
  </si>
  <si>
    <t>PIETRO</t>
  </si>
  <si>
    <t>STEFANO</t>
  </si>
  <si>
    <t>LEONARDO</t>
  </si>
  <si>
    <t>FRANCO</t>
  </si>
  <si>
    <t>MARIO</t>
  </si>
  <si>
    <t>ALBERTO</t>
  </si>
  <si>
    <t>TIBERI</t>
  </si>
  <si>
    <t>CIURLEO</t>
  </si>
  <si>
    <t>IPZS</t>
  </si>
  <si>
    <t>0.17.52</t>
  </si>
  <si>
    <t>COSTANTINI</t>
  </si>
  <si>
    <t>SILVESTRO</t>
  </si>
  <si>
    <t>0.18.01</t>
  </si>
  <si>
    <t>ARELLANO</t>
  </si>
  <si>
    <t>CARLOS</t>
  </si>
  <si>
    <t>CAT SPORT</t>
  </si>
  <si>
    <t>0.18.45</t>
  </si>
  <si>
    <t>DE FELICE</t>
  </si>
  <si>
    <t>0.18.51</t>
  </si>
  <si>
    <t>POCETTA</t>
  </si>
  <si>
    <t>OLIRIO</t>
  </si>
  <si>
    <t>PALESTRINA RUNNING</t>
  </si>
  <si>
    <t>ANDOLFI</t>
  </si>
  <si>
    <t>0.20.27</t>
  </si>
  <si>
    <t>MAFFEI</t>
  </si>
  <si>
    <t>IGNAZIO</t>
  </si>
  <si>
    <t>TIVOLI MARATHON</t>
  </si>
  <si>
    <t>0.20.29</t>
  </si>
  <si>
    <t>STEPAN</t>
  </si>
  <si>
    <t>GHEORGHINA VALENTINA</t>
  </si>
  <si>
    <t>0.20.40</t>
  </si>
  <si>
    <t>D'EGIDIO</t>
  </si>
  <si>
    <t>GIUSEPPINO</t>
  </si>
  <si>
    <t>0.20.59</t>
  </si>
  <si>
    <t>GASPONI</t>
  </si>
  <si>
    <t>ATLETICA DEL PARCO</t>
  </si>
  <si>
    <t>0.21.12</t>
  </si>
  <si>
    <t>MORICI</t>
  </si>
  <si>
    <t>0.21.15</t>
  </si>
  <si>
    <t>MOZZETTA</t>
  </si>
  <si>
    <t>0.21.16</t>
  </si>
  <si>
    <t>ELVIRETTI</t>
  </si>
  <si>
    <t>US ROMA 83</t>
  </si>
  <si>
    <t>0.21.41</t>
  </si>
  <si>
    <t>STAZI</t>
  </si>
  <si>
    <t>0.21.50</t>
  </si>
  <si>
    <t>ARENI</t>
  </si>
  <si>
    <t>0.22.45</t>
  </si>
  <si>
    <t>RUSSO</t>
  </si>
  <si>
    <t>0.23.22</t>
  </si>
  <si>
    <t>GIOVAGNORIO</t>
  </si>
  <si>
    <t>0.23.56</t>
  </si>
  <si>
    <t>0.24.02</t>
  </si>
  <si>
    <t>DI GIAMMARTINO</t>
  </si>
  <si>
    <t>RENATO</t>
  </si>
  <si>
    <t>0.24.30</t>
  </si>
  <si>
    <t>ORDONEZ TACURI</t>
  </si>
  <si>
    <t>ANGEL REINALDO</t>
  </si>
  <si>
    <t>0.24.31</t>
  </si>
  <si>
    <t>DI CAMILLO</t>
  </si>
  <si>
    <t>0.24.36</t>
  </si>
  <si>
    <t>CERA</t>
  </si>
  <si>
    <t>LOREDANA</t>
  </si>
  <si>
    <t>0.25.00</t>
  </si>
  <si>
    <t>MEFFE</t>
  </si>
  <si>
    <t>INDIPENDENTE</t>
  </si>
  <si>
    <t>0.25.26</t>
  </si>
  <si>
    <t>CARDIA</t>
  </si>
  <si>
    <t>ANNAMARIA</t>
  </si>
  <si>
    <t>0.26.21</t>
  </si>
  <si>
    <t>VILLACORTA PAIMA</t>
  </si>
  <si>
    <t>VERONICA</t>
  </si>
  <si>
    <t>MESSINA</t>
  </si>
  <si>
    <t>0.27.03</t>
  </si>
  <si>
    <t>BORZACCHIELLO</t>
  </si>
  <si>
    <t>0.28.28</t>
  </si>
  <si>
    <t>SILVESTRI</t>
  </si>
  <si>
    <t>0.29.51</t>
  </si>
  <si>
    <t>ZERULO</t>
  </si>
  <si>
    <t>VILLA ADA GREEN RUNNER</t>
  </si>
  <si>
    <t>0.29.56</t>
  </si>
  <si>
    <t>PICCIONI</t>
  </si>
  <si>
    <t>VALERIO</t>
  </si>
  <si>
    <t>AICS CLUB ATL CENTRALE</t>
  </si>
  <si>
    <t>0.29.58</t>
  </si>
  <si>
    <t>FELICIANO</t>
  </si>
  <si>
    <t>0.32.44</t>
  </si>
  <si>
    <t>BENTIVOGLIO</t>
  </si>
  <si>
    <t>0.36.00</t>
  </si>
  <si>
    <t>NAPOLEONE</t>
  </si>
  <si>
    <t>FRANCA</t>
  </si>
  <si>
    <t>0.37.04</t>
  </si>
  <si>
    <t>0.20.10</t>
  </si>
  <si>
    <t>0.26.48</t>
  </si>
  <si>
    <t>X</t>
  </si>
  <si>
    <r>
      <t xml:space="preserve">L'essenza della corsa </t>
    </r>
    <r>
      <rPr>
        <i/>
        <sz val="18"/>
        <rFont val="Arial"/>
        <family val="2"/>
      </rPr>
      <t>1ª edizione</t>
    </r>
  </si>
  <si>
    <t>S.Angelo Romano (Roma) - Sabato 24/07/2010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</si>
</sst>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165" fontId="13" fillId="4" borderId="2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/>
    </xf>
    <xf numFmtId="0" fontId="13" fillId="4" borderId="7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13" fillId="4" borderId="2" xfId="0" applyNumberFormat="1" applyFont="1" applyFill="1" applyBorder="1" applyAlignment="1">
      <alignment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5" customWidth="1"/>
    <col min="6" max="6" width="10.140625" style="3" customWidth="1"/>
    <col min="7" max="9" width="10.140625" style="4" customWidth="1"/>
  </cols>
  <sheetData>
    <row r="1" spans="1:9" ht="24.75" customHeight="1">
      <c r="A1" s="29" t="s">
        <v>115</v>
      </c>
      <c r="B1" s="30"/>
      <c r="C1" s="30"/>
      <c r="D1" s="30"/>
      <c r="E1" s="30"/>
      <c r="F1" s="30"/>
      <c r="G1" s="31"/>
      <c r="H1" s="31"/>
      <c r="I1" s="32"/>
    </row>
    <row r="2" spans="1:9" ht="24.75" customHeight="1">
      <c r="A2" s="33" t="s">
        <v>116</v>
      </c>
      <c r="B2" s="34"/>
      <c r="C2" s="34"/>
      <c r="D2" s="34"/>
      <c r="E2" s="34"/>
      <c r="F2" s="34"/>
      <c r="G2" s="35"/>
      <c r="H2" s="12" t="s">
        <v>0</v>
      </c>
      <c r="I2" s="13">
        <v>6</v>
      </c>
    </row>
    <row r="3" spans="1:9" ht="37.5" customHeight="1">
      <c r="A3" s="28" t="s">
        <v>1</v>
      </c>
      <c r="B3" s="14" t="s">
        <v>2</v>
      </c>
      <c r="C3" s="15" t="s">
        <v>3</v>
      </c>
      <c r="D3" s="15" t="s">
        <v>4</v>
      </c>
      <c r="E3" s="16" t="s">
        <v>5</v>
      </c>
      <c r="F3" s="17" t="s">
        <v>6</v>
      </c>
      <c r="G3" s="17" t="s">
        <v>7</v>
      </c>
      <c r="H3" s="17" t="s">
        <v>8</v>
      </c>
      <c r="I3" s="17" t="s">
        <v>9</v>
      </c>
    </row>
    <row r="4" spans="1:9" s="1" customFormat="1" ht="15" customHeight="1">
      <c r="A4" s="6">
        <v>1</v>
      </c>
      <c r="B4" s="42" t="s">
        <v>27</v>
      </c>
      <c r="C4" s="42" t="s">
        <v>19</v>
      </c>
      <c r="D4" s="45" t="s">
        <v>114</v>
      </c>
      <c r="E4" s="42" t="s">
        <v>28</v>
      </c>
      <c r="F4" s="45" t="s">
        <v>29</v>
      </c>
      <c r="G4" s="6" t="str">
        <f aca="true" t="shared" si="0" ref="G4:G36">TEXT(INT((HOUR(F4)*3600+MINUTE(F4)*60+SECOND(F4))/$I$2/60),"0")&amp;"."&amp;TEXT(MOD((HOUR(F4)*3600+MINUTE(F4)*60+SECOND(F4))/$I$2,60),"00")&amp;"/km"</f>
        <v>2.59/km</v>
      </c>
      <c r="H4" s="7">
        <f aca="true" t="shared" si="1" ref="H4:H31">F4-$F$4</f>
        <v>0</v>
      </c>
      <c r="I4" s="7">
        <f>F4-INDEX($F$4:$F$395,MATCH(D4,$D$4:$D$395,0))</f>
        <v>0</v>
      </c>
    </row>
    <row r="5" spans="1:9" s="1" customFormat="1" ht="15" customHeight="1">
      <c r="A5" s="18">
        <v>2</v>
      </c>
      <c r="B5" s="48" t="s">
        <v>30</v>
      </c>
      <c r="C5" s="48" t="s">
        <v>31</v>
      </c>
      <c r="D5" s="49" t="s">
        <v>114</v>
      </c>
      <c r="E5" s="48" t="s">
        <v>11</v>
      </c>
      <c r="F5" s="49" t="s">
        <v>32</v>
      </c>
      <c r="G5" s="18" t="str">
        <f t="shared" si="0"/>
        <v>3.00/km</v>
      </c>
      <c r="H5" s="19">
        <f t="shared" si="1"/>
        <v>0.00010416666666666387</v>
      </c>
      <c r="I5" s="19">
        <f>F5-INDEX($F$4:$F$395,MATCH(D5,$D$4:$D$395,0))</f>
        <v>0.00010416666666666387</v>
      </c>
    </row>
    <row r="6" spans="1:9" s="1" customFormat="1" ht="15" customHeight="1">
      <c r="A6" s="8">
        <v>3</v>
      </c>
      <c r="B6" s="43" t="s">
        <v>33</v>
      </c>
      <c r="C6" s="43" t="s">
        <v>34</v>
      </c>
      <c r="D6" s="46" t="s">
        <v>114</v>
      </c>
      <c r="E6" s="43" t="s">
        <v>35</v>
      </c>
      <c r="F6" s="46" t="s">
        <v>36</v>
      </c>
      <c r="G6" s="8" t="str">
        <f t="shared" si="0"/>
        <v>3.08/km</v>
      </c>
      <c r="H6" s="9">
        <f t="shared" si="1"/>
        <v>0.0006134259259259253</v>
      </c>
      <c r="I6" s="9">
        <f>F6-INDEX($F$4:$F$395,MATCH(D6,$D$4:$D$395,0))</f>
        <v>0.0006134259259259253</v>
      </c>
    </row>
    <row r="7" spans="1:9" s="1" customFormat="1" ht="15" customHeight="1">
      <c r="A7" s="8">
        <v>4</v>
      </c>
      <c r="B7" s="43" t="s">
        <v>37</v>
      </c>
      <c r="C7" s="43" t="s">
        <v>15</v>
      </c>
      <c r="D7" s="46" t="s">
        <v>114</v>
      </c>
      <c r="E7" s="43" t="s">
        <v>35</v>
      </c>
      <c r="F7" s="46" t="s">
        <v>38</v>
      </c>
      <c r="G7" s="8" t="str">
        <f t="shared" si="0"/>
        <v>3.09/km</v>
      </c>
      <c r="H7" s="9">
        <f t="shared" si="1"/>
        <v>0.0006828703703703701</v>
      </c>
      <c r="I7" s="9">
        <f>F7-INDEX($F$4:$F$395,MATCH(D7,$D$4:$D$395,0))</f>
        <v>0.0006828703703703701</v>
      </c>
    </row>
    <row r="8" spans="1:9" s="1" customFormat="1" ht="15" customHeight="1">
      <c r="A8" s="8">
        <v>5</v>
      </c>
      <c r="B8" s="43" t="s">
        <v>39</v>
      </c>
      <c r="C8" s="43" t="s">
        <v>40</v>
      </c>
      <c r="D8" s="46" t="s">
        <v>114</v>
      </c>
      <c r="E8" s="43" t="s">
        <v>41</v>
      </c>
      <c r="F8" s="46" t="s">
        <v>112</v>
      </c>
      <c r="G8" s="8" t="str">
        <f t="shared" si="0"/>
        <v>3.22/km</v>
      </c>
      <c r="H8" s="9">
        <f t="shared" si="1"/>
        <v>0.001597222222222222</v>
      </c>
      <c r="I8" s="9">
        <f>F8-INDEX($F$4:$F$395,MATCH(D8,$D$4:$D$395,0))</f>
        <v>0.001597222222222222</v>
      </c>
    </row>
    <row r="9" spans="1:9" s="1" customFormat="1" ht="15" customHeight="1">
      <c r="A9" s="8">
        <v>6</v>
      </c>
      <c r="B9" s="43" t="s">
        <v>42</v>
      </c>
      <c r="C9" s="43" t="s">
        <v>18</v>
      </c>
      <c r="D9" s="46" t="s">
        <v>114</v>
      </c>
      <c r="E9" s="43" t="s">
        <v>35</v>
      </c>
      <c r="F9" s="46" t="s">
        <v>43</v>
      </c>
      <c r="G9" s="8" t="str">
        <f t="shared" si="0"/>
        <v>3.25/km</v>
      </c>
      <c r="H9" s="9">
        <f t="shared" si="1"/>
        <v>0.0017939814814814797</v>
      </c>
      <c r="I9" s="9">
        <f>F9-INDEX($F$4:$F$395,MATCH(D9,$D$4:$D$395,0))</f>
        <v>0.0017939814814814797</v>
      </c>
    </row>
    <row r="10" spans="1:9" s="1" customFormat="1" ht="15" customHeight="1">
      <c r="A10" s="8">
        <v>7</v>
      </c>
      <c r="B10" s="43" t="s">
        <v>44</v>
      </c>
      <c r="C10" s="43" t="s">
        <v>45</v>
      </c>
      <c r="D10" s="46" t="s">
        <v>114</v>
      </c>
      <c r="E10" s="43" t="s">
        <v>46</v>
      </c>
      <c r="F10" s="46" t="s">
        <v>47</v>
      </c>
      <c r="G10" s="8" t="str">
        <f t="shared" si="0"/>
        <v>3.25/km</v>
      </c>
      <c r="H10" s="9">
        <f t="shared" si="1"/>
        <v>0.0018171296296296286</v>
      </c>
      <c r="I10" s="9">
        <f>F10-INDEX($F$4:$F$395,MATCH(D10,$D$4:$D$395,0))</f>
        <v>0.0018171296296296286</v>
      </c>
    </row>
    <row r="11" spans="1:9" s="1" customFormat="1" ht="15" customHeight="1">
      <c r="A11" s="8">
        <v>8</v>
      </c>
      <c r="B11" s="43" t="s">
        <v>48</v>
      </c>
      <c r="C11" s="43" t="s">
        <v>49</v>
      </c>
      <c r="D11" s="46" t="s">
        <v>114</v>
      </c>
      <c r="E11" s="43" t="s">
        <v>35</v>
      </c>
      <c r="F11" s="46" t="s">
        <v>50</v>
      </c>
      <c r="G11" s="8" t="str">
        <f t="shared" si="0"/>
        <v>3.27/km</v>
      </c>
      <c r="H11" s="9">
        <f t="shared" si="1"/>
        <v>0.001944444444444443</v>
      </c>
      <c r="I11" s="9">
        <f>F11-INDEX($F$4:$F$395,MATCH(D11,$D$4:$D$395,0))</f>
        <v>0.001944444444444443</v>
      </c>
    </row>
    <row r="12" spans="1:9" s="1" customFormat="1" ht="15" customHeight="1">
      <c r="A12" s="8">
        <v>9</v>
      </c>
      <c r="B12" s="43" t="s">
        <v>51</v>
      </c>
      <c r="C12" s="43" t="s">
        <v>52</v>
      </c>
      <c r="D12" s="46" t="s">
        <v>114</v>
      </c>
      <c r="E12" s="43" t="s">
        <v>35</v>
      </c>
      <c r="F12" s="46" t="s">
        <v>53</v>
      </c>
      <c r="G12" s="8" t="str">
        <f t="shared" si="0"/>
        <v>3.30/km</v>
      </c>
      <c r="H12" s="9">
        <f t="shared" si="1"/>
        <v>0.0021643518518518496</v>
      </c>
      <c r="I12" s="9">
        <f>F12-INDEX($F$4:$F$395,MATCH(D12,$D$4:$D$395,0))</f>
        <v>0.0021643518518518496</v>
      </c>
    </row>
    <row r="13" spans="1:9" s="1" customFormat="1" ht="15" customHeight="1">
      <c r="A13" s="8">
        <v>10</v>
      </c>
      <c r="B13" s="43" t="s">
        <v>54</v>
      </c>
      <c r="C13" s="43" t="s">
        <v>24</v>
      </c>
      <c r="D13" s="46" t="s">
        <v>114</v>
      </c>
      <c r="E13" s="43" t="s">
        <v>55</v>
      </c>
      <c r="F13" s="46" t="s">
        <v>56</v>
      </c>
      <c r="G13" s="8" t="str">
        <f t="shared" si="0"/>
        <v>3.32/km</v>
      </c>
      <c r="H13" s="9">
        <f t="shared" si="1"/>
        <v>0.002314814814814813</v>
      </c>
      <c r="I13" s="9">
        <f>F13-INDEX($F$4:$F$395,MATCH(D13,$D$4:$D$395,0))</f>
        <v>0.002314814814814813</v>
      </c>
    </row>
    <row r="14" spans="1:9" s="1" customFormat="1" ht="15" customHeight="1">
      <c r="A14" s="8">
        <v>11</v>
      </c>
      <c r="B14" s="43" t="s">
        <v>57</v>
      </c>
      <c r="C14" s="43" t="s">
        <v>24</v>
      </c>
      <c r="D14" s="46" t="s">
        <v>114</v>
      </c>
      <c r="E14" s="43" t="s">
        <v>46</v>
      </c>
      <c r="F14" s="46" t="s">
        <v>58</v>
      </c>
      <c r="G14" s="8" t="str">
        <f t="shared" si="0"/>
        <v>3.33/km</v>
      </c>
      <c r="H14" s="9">
        <f t="shared" si="1"/>
        <v>0.002349537037037037</v>
      </c>
      <c r="I14" s="9">
        <f>F14-INDEX($F$4:$F$395,MATCH(D14,$D$4:$D$395,0))</f>
        <v>0.002349537037037037</v>
      </c>
    </row>
    <row r="15" spans="1:9" s="1" customFormat="1" ht="15" customHeight="1">
      <c r="A15" s="8">
        <v>12</v>
      </c>
      <c r="B15" s="43" t="s">
        <v>59</v>
      </c>
      <c r="C15" s="43" t="s">
        <v>17</v>
      </c>
      <c r="D15" s="46" t="s">
        <v>114</v>
      </c>
      <c r="E15" s="43" t="s">
        <v>35</v>
      </c>
      <c r="F15" s="46" t="s">
        <v>60</v>
      </c>
      <c r="G15" s="8" t="str">
        <f t="shared" si="0"/>
        <v>3.33/km</v>
      </c>
      <c r="H15" s="9">
        <f t="shared" si="1"/>
        <v>0.0023611111111111107</v>
      </c>
      <c r="I15" s="9">
        <f>F15-INDEX($F$4:$F$395,MATCH(D15,$D$4:$D$395,0))</f>
        <v>0.0023611111111111107</v>
      </c>
    </row>
    <row r="16" spans="1:9" s="1" customFormat="1" ht="15" customHeight="1">
      <c r="A16" s="8">
        <v>13</v>
      </c>
      <c r="B16" s="43" t="s">
        <v>61</v>
      </c>
      <c r="C16" s="43" t="s">
        <v>12</v>
      </c>
      <c r="D16" s="46" t="s">
        <v>114</v>
      </c>
      <c r="E16" s="43" t="s">
        <v>62</v>
      </c>
      <c r="F16" s="46" t="s">
        <v>63</v>
      </c>
      <c r="G16" s="8" t="str">
        <f t="shared" si="0"/>
        <v>3.37/km</v>
      </c>
      <c r="H16" s="9">
        <f t="shared" si="1"/>
        <v>0.0026504629629629604</v>
      </c>
      <c r="I16" s="9">
        <f>F16-INDEX($F$4:$F$395,MATCH(D16,$D$4:$D$395,0))</f>
        <v>0.0026504629629629604</v>
      </c>
    </row>
    <row r="17" spans="1:9" s="1" customFormat="1" ht="15" customHeight="1">
      <c r="A17" s="8">
        <v>14</v>
      </c>
      <c r="B17" s="43" t="s">
        <v>64</v>
      </c>
      <c r="C17" s="43" t="s">
        <v>25</v>
      </c>
      <c r="D17" s="46" t="s">
        <v>114</v>
      </c>
      <c r="E17" s="43" t="s">
        <v>35</v>
      </c>
      <c r="F17" s="46" t="s">
        <v>65</v>
      </c>
      <c r="G17" s="8" t="str">
        <f t="shared" si="0"/>
        <v>3.38/km</v>
      </c>
      <c r="H17" s="9">
        <f t="shared" si="1"/>
        <v>0.0027546296296296277</v>
      </c>
      <c r="I17" s="9">
        <f>F17-INDEX($F$4:$F$395,MATCH(D17,$D$4:$D$395,0))</f>
        <v>0.0027546296296296277</v>
      </c>
    </row>
    <row r="18" spans="1:9" s="1" customFormat="1" ht="15" customHeight="1">
      <c r="A18" s="8">
        <v>15</v>
      </c>
      <c r="B18" s="43" t="s">
        <v>66</v>
      </c>
      <c r="C18" s="43" t="s">
        <v>12</v>
      </c>
      <c r="D18" s="46" t="s">
        <v>114</v>
      </c>
      <c r="E18" s="43" t="s">
        <v>35</v>
      </c>
      <c r="F18" s="46" t="s">
        <v>67</v>
      </c>
      <c r="G18" s="8" t="str">
        <f t="shared" si="0"/>
        <v>3.48/km</v>
      </c>
      <c r="H18" s="9">
        <f t="shared" si="1"/>
        <v>0.003391203703703702</v>
      </c>
      <c r="I18" s="9">
        <f>F18-INDEX($F$4:$F$395,MATCH(D18,$D$4:$D$395,0))</f>
        <v>0.003391203703703702</v>
      </c>
    </row>
    <row r="19" spans="1:9" s="1" customFormat="1" ht="15" customHeight="1">
      <c r="A19" s="8">
        <v>16</v>
      </c>
      <c r="B19" s="43" t="s">
        <v>68</v>
      </c>
      <c r="C19" s="43" t="s">
        <v>19</v>
      </c>
      <c r="D19" s="46" t="s">
        <v>114</v>
      </c>
      <c r="E19" s="43" t="s">
        <v>35</v>
      </c>
      <c r="F19" s="46" t="s">
        <v>69</v>
      </c>
      <c r="G19" s="8" t="str">
        <f t="shared" si="0"/>
        <v>3.54/km</v>
      </c>
      <c r="H19" s="9">
        <f t="shared" si="1"/>
        <v>0.0038194444444444413</v>
      </c>
      <c r="I19" s="9">
        <f>F19-INDEX($F$4:$F$395,MATCH(D19,$D$4:$D$395,0))</f>
        <v>0.0038194444444444413</v>
      </c>
    </row>
    <row r="20" spans="1:9" s="1" customFormat="1" ht="15" customHeight="1">
      <c r="A20" s="8">
        <v>17</v>
      </c>
      <c r="B20" s="43" t="s">
        <v>70</v>
      </c>
      <c r="C20" s="43" t="s">
        <v>21</v>
      </c>
      <c r="D20" s="46" t="s">
        <v>114</v>
      </c>
      <c r="E20" s="43" t="s">
        <v>46</v>
      </c>
      <c r="F20" s="46" t="s">
        <v>71</v>
      </c>
      <c r="G20" s="8" t="str">
        <f t="shared" si="0"/>
        <v>3.59/km</v>
      </c>
      <c r="H20" s="9">
        <f t="shared" si="1"/>
        <v>0.0042129629629629635</v>
      </c>
      <c r="I20" s="9">
        <f>F20-INDEX($F$4:$F$395,MATCH(D20,$D$4:$D$395,0))</f>
        <v>0.0042129629629629635</v>
      </c>
    </row>
    <row r="21" spans="1:9" s="1" customFormat="1" ht="15" customHeight="1">
      <c r="A21" s="8">
        <v>18</v>
      </c>
      <c r="B21" s="43" t="s">
        <v>26</v>
      </c>
      <c r="C21" s="43" t="s">
        <v>13</v>
      </c>
      <c r="D21" s="46" t="s">
        <v>114</v>
      </c>
      <c r="E21" s="43" t="s">
        <v>46</v>
      </c>
      <c r="F21" s="46" t="s">
        <v>72</v>
      </c>
      <c r="G21" s="8" t="str">
        <f t="shared" si="0"/>
        <v>4.00/km</v>
      </c>
      <c r="H21" s="9">
        <f t="shared" si="1"/>
        <v>0.004282407407407408</v>
      </c>
      <c r="I21" s="9">
        <f>F21-INDEX($F$4:$F$395,MATCH(D21,$D$4:$D$395,0))</f>
        <v>0.004282407407407408</v>
      </c>
    </row>
    <row r="22" spans="1:9" s="1" customFormat="1" ht="15" customHeight="1">
      <c r="A22" s="8">
        <v>19</v>
      </c>
      <c r="B22" s="43" t="s">
        <v>73</v>
      </c>
      <c r="C22" s="43" t="s">
        <v>74</v>
      </c>
      <c r="D22" s="46" t="s">
        <v>114</v>
      </c>
      <c r="E22" s="43" t="s">
        <v>35</v>
      </c>
      <c r="F22" s="46" t="s">
        <v>75</v>
      </c>
      <c r="G22" s="8" t="str">
        <f t="shared" si="0"/>
        <v>4.05/km</v>
      </c>
      <c r="H22" s="9">
        <f t="shared" si="1"/>
        <v>0.004606481481481479</v>
      </c>
      <c r="I22" s="9">
        <f>F22-INDEX($F$4:$F$395,MATCH(D22,$D$4:$D$395,0))</f>
        <v>0.004606481481481479</v>
      </c>
    </row>
    <row r="23" spans="1:9" s="1" customFormat="1" ht="15" customHeight="1">
      <c r="A23" s="8">
        <v>20</v>
      </c>
      <c r="B23" s="43" t="s">
        <v>76</v>
      </c>
      <c r="C23" s="43" t="s">
        <v>77</v>
      </c>
      <c r="D23" s="46" t="s">
        <v>114</v>
      </c>
      <c r="E23" s="43" t="s">
        <v>35</v>
      </c>
      <c r="F23" s="46" t="s">
        <v>78</v>
      </c>
      <c r="G23" s="8" t="str">
        <f t="shared" si="0"/>
        <v>4.05/km</v>
      </c>
      <c r="H23" s="9">
        <f t="shared" si="1"/>
        <v>0.004618055555555552</v>
      </c>
      <c r="I23" s="9">
        <f>F23-INDEX($F$4:$F$395,MATCH(D23,$D$4:$D$395,0))</f>
        <v>0.004618055555555552</v>
      </c>
    </row>
    <row r="24" spans="1:9" s="1" customFormat="1" ht="15" customHeight="1">
      <c r="A24" s="8">
        <v>21</v>
      </c>
      <c r="B24" s="43" t="s">
        <v>79</v>
      </c>
      <c r="C24" s="43" t="s">
        <v>20</v>
      </c>
      <c r="D24" s="46" t="s">
        <v>114</v>
      </c>
      <c r="E24" s="43" t="s">
        <v>35</v>
      </c>
      <c r="F24" s="46" t="s">
        <v>80</v>
      </c>
      <c r="G24" s="8" t="str">
        <f t="shared" si="0"/>
        <v>4.06/km</v>
      </c>
      <c r="H24" s="9">
        <f t="shared" si="1"/>
        <v>0.004675925925925927</v>
      </c>
      <c r="I24" s="9">
        <f>F24-INDEX($F$4:$F$395,MATCH(D24,$D$4:$D$395,0))</f>
        <v>0.004675925925925927</v>
      </c>
    </row>
    <row r="25" spans="1:9" s="1" customFormat="1" ht="15" customHeight="1">
      <c r="A25" s="8">
        <v>22</v>
      </c>
      <c r="B25" s="43" t="s">
        <v>81</v>
      </c>
      <c r="C25" s="43" t="s">
        <v>82</v>
      </c>
      <c r="D25" s="46" t="s">
        <v>114</v>
      </c>
      <c r="E25" s="43" t="s">
        <v>62</v>
      </c>
      <c r="F25" s="46" t="s">
        <v>83</v>
      </c>
      <c r="G25" s="8" t="str">
        <f t="shared" si="0"/>
        <v>4.10/km</v>
      </c>
      <c r="H25" s="9">
        <f t="shared" si="1"/>
        <v>0.004953703703703703</v>
      </c>
      <c r="I25" s="9">
        <f>F25-INDEX($F$4:$F$395,MATCH(D25,$D$4:$D$395,0))</f>
        <v>0.004953703703703703</v>
      </c>
    </row>
    <row r="26" spans="1:9" s="1" customFormat="1" ht="15" customHeight="1">
      <c r="A26" s="8">
        <v>23</v>
      </c>
      <c r="B26" s="43" t="s">
        <v>84</v>
      </c>
      <c r="C26" s="43" t="s">
        <v>12</v>
      </c>
      <c r="D26" s="46" t="s">
        <v>114</v>
      </c>
      <c r="E26" s="43" t="s">
        <v>85</v>
      </c>
      <c r="F26" s="46" t="s">
        <v>86</v>
      </c>
      <c r="G26" s="8" t="str">
        <f t="shared" si="0"/>
        <v>4.14/km</v>
      </c>
      <c r="H26" s="9">
        <f t="shared" si="1"/>
        <v>0.0052546296296296265</v>
      </c>
      <c r="I26" s="9">
        <f>F26-INDEX($F$4:$F$395,MATCH(D26,$D$4:$D$395,0))</f>
        <v>0.0052546296296296265</v>
      </c>
    </row>
    <row r="27" spans="1:9" s="2" customFormat="1" ht="15" customHeight="1">
      <c r="A27" s="8">
        <v>24</v>
      </c>
      <c r="B27" s="43" t="s">
        <v>87</v>
      </c>
      <c r="C27" s="43" t="s">
        <v>88</v>
      </c>
      <c r="D27" s="46" t="s">
        <v>114</v>
      </c>
      <c r="E27" s="43" t="s">
        <v>35</v>
      </c>
      <c r="F27" s="46" t="s">
        <v>89</v>
      </c>
      <c r="G27" s="8" t="str">
        <f t="shared" si="0"/>
        <v>4.24/km</v>
      </c>
      <c r="H27" s="9">
        <f t="shared" si="1"/>
        <v>0.005891203703703704</v>
      </c>
      <c r="I27" s="9">
        <f>F27-INDEX($F$4:$F$395,MATCH(D27,$D$4:$D$395,0))</f>
        <v>0.005891203703703704</v>
      </c>
    </row>
    <row r="28" spans="1:9" s="1" customFormat="1" ht="15" customHeight="1">
      <c r="A28" s="8">
        <v>25</v>
      </c>
      <c r="B28" s="43" t="s">
        <v>90</v>
      </c>
      <c r="C28" s="43" t="s">
        <v>91</v>
      </c>
      <c r="D28" s="46" t="s">
        <v>114</v>
      </c>
      <c r="E28" s="43" t="s">
        <v>35</v>
      </c>
      <c r="F28" s="46" t="s">
        <v>113</v>
      </c>
      <c r="G28" s="8" t="str">
        <f t="shared" si="0"/>
        <v>4.28/km</v>
      </c>
      <c r="H28" s="9">
        <f t="shared" si="1"/>
        <v>0.006203703703703701</v>
      </c>
      <c r="I28" s="9">
        <f>F28-INDEX($F$4:$F$395,MATCH(D28,$D$4:$D$395,0))</f>
        <v>0.006203703703703701</v>
      </c>
    </row>
    <row r="29" spans="1:9" s="1" customFormat="1" ht="15" customHeight="1">
      <c r="A29" s="8">
        <v>26</v>
      </c>
      <c r="B29" s="43" t="s">
        <v>92</v>
      </c>
      <c r="C29" s="43" t="s">
        <v>14</v>
      </c>
      <c r="D29" s="46" t="s">
        <v>114</v>
      </c>
      <c r="E29" s="43" t="s">
        <v>85</v>
      </c>
      <c r="F29" s="46" t="s">
        <v>93</v>
      </c>
      <c r="G29" s="8" t="str">
        <f t="shared" si="0"/>
        <v>4.31/km</v>
      </c>
      <c r="H29" s="9">
        <f t="shared" si="1"/>
        <v>0.006377314814814815</v>
      </c>
      <c r="I29" s="9">
        <f>F29-INDEX($F$4:$F$395,MATCH(D29,$D$4:$D$395,0))</f>
        <v>0.006377314814814815</v>
      </c>
    </row>
    <row r="30" spans="1:9" s="1" customFormat="1" ht="15" customHeight="1">
      <c r="A30" s="8">
        <v>27</v>
      </c>
      <c r="B30" s="43" t="s">
        <v>94</v>
      </c>
      <c r="C30" s="43" t="s">
        <v>12</v>
      </c>
      <c r="D30" s="46" t="s">
        <v>114</v>
      </c>
      <c r="E30" s="43" t="s">
        <v>35</v>
      </c>
      <c r="F30" s="46" t="s">
        <v>95</v>
      </c>
      <c r="G30" s="8" t="str">
        <f t="shared" si="0"/>
        <v>4.45/km</v>
      </c>
      <c r="H30" s="9">
        <f t="shared" si="1"/>
        <v>0.0073611111111111065</v>
      </c>
      <c r="I30" s="9">
        <f>F30-INDEX($F$4:$F$395,MATCH(D30,$D$4:$D$395,0))</f>
        <v>0.0073611111111111065</v>
      </c>
    </row>
    <row r="31" spans="1:9" s="1" customFormat="1" ht="15" customHeight="1">
      <c r="A31" s="8">
        <v>28</v>
      </c>
      <c r="B31" s="43" t="s">
        <v>96</v>
      </c>
      <c r="C31" s="43" t="s">
        <v>23</v>
      </c>
      <c r="D31" s="46" t="s">
        <v>114</v>
      </c>
      <c r="E31" s="43" t="s">
        <v>35</v>
      </c>
      <c r="F31" s="46" t="s">
        <v>97</v>
      </c>
      <c r="G31" s="8" t="str">
        <f t="shared" si="0"/>
        <v>4.59/km</v>
      </c>
      <c r="H31" s="9">
        <f t="shared" si="1"/>
        <v>0.008321759259259258</v>
      </c>
      <c r="I31" s="9">
        <f>F31-INDEX($F$4:$F$395,MATCH(D31,$D$4:$D$395,0))</f>
        <v>0.008321759259259258</v>
      </c>
    </row>
    <row r="32" spans="1:9" s="1" customFormat="1" ht="15" customHeight="1">
      <c r="A32" s="8">
        <v>29</v>
      </c>
      <c r="B32" s="43" t="s">
        <v>98</v>
      </c>
      <c r="C32" s="43" t="s">
        <v>22</v>
      </c>
      <c r="D32" s="46" t="s">
        <v>114</v>
      </c>
      <c r="E32" s="43" t="s">
        <v>99</v>
      </c>
      <c r="F32" s="46" t="s">
        <v>100</v>
      </c>
      <c r="G32" s="8" t="str">
        <f t="shared" si="0"/>
        <v>4.59/km</v>
      </c>
      <c r="H32" s="9">
        <f>F32-$F$4</f>
        <v>0.00837962962962963</v>
      </c>
      <c r="I32" s="9">
        <f>F32-INDEX($F$4:$F$395,MATCH(D32,$D$4:$D$395,0))</f>
        <v>0.00837962962962963</v>
      </c>
    </row>
    <row r="33" spans="1:9" s="1" customFormat="1" ht="15" customHeight="1">
      <c r="A33" s="8">
        <v>30</v>
      </c>
      <c r="B33" s="43" t="s">
        <v>101</v>
      </c>
      <c r="C33" s="43" t="s">
        <v>102</v>
      </c>
      <c r="D33" s="46" t="s">
        <v>114</v>
      </c>
      <c r="E33" s="43" t="s">
        <v>103</v>
      </c>
      <c r="F33" s="46" t="s">
        <v>104</v>
      </c>
      <c r="G33" s="8" t="str">
        <f t="shared" si="0"/>
        <v>4.60/km</v>
      </c>
      <c r="H33" s="9">
        <f>F33-$F$4</f>
        <v>0.008402777777777776</v>
      </c>
      <c r="I33" s="9">
        <f>F33-INDEX($F$4:$F$395,MATCH(D33,$D$4:$D$395,0))</f>
        <v>0.008402777777777776</v>
      </c>
    </row>
    <row r="34" spans="1:9" s="1" customFormat="1" ht="15" customHeight="1">
      <c r="A34" s="8">
        <v>31</v>
      </c>
      <c r="B34" s="43" t="s">
        <v>68</v>
      </c>
      <c r="C34" s="43" t="s">
        <v>105</v>
      </c>
      <c r="D34" s="46" t="s">
        <v>114</v>
      </c>
      <c r="E34" s="43" t="s">
        <v>35</v>
      </c>
      <c r="F34" s="46" t="s">
        <v>106</v>
      </c>
      <c r="G34" s="8" t="str">
        <f t="shared" si="0"/>
        <v>5.27/km</v>
      </c>
      <c r="H34" s="9">
        <f>F34-$F$4</f>
        <v>0.010324074074074072</v>
      </c>
      <c r="I34" s="9">
        <f>F34-INDEX($F$4:$F$395,MATCH(D34,$D$4:$D$395,0))</f>
        <v>0.010324074074074072</v>
      </c>
    </row>
    <row r="35" spans="1:9" s="1" customFormat="1" ht="15" customHeight="1">
      <c r="A35" s="8">
        <v>32</v>
      </c>
      <c r="B35" s="43" t="s">
        <v>107</v>
      </c>
      <c r="C35" s="43" t="s">
        <v>16</v>
      </c>
      <c r="D35" s="46" t="s">
        <v>114</v>
      </c>
      <c r="E35" s="43" t="s">
        <v>35</v>
      </c>
      <c r="F35" s="46" t="s">
        <v>108</v>
      </c>
      <c r="G35" s="8" t="str">
        <f t="shared" si="0"/>
        <v>6.00/km</v>
      </c>
      <c r="H35" s="9">
        <f>F35-$F$4</f>
        <v>0.01259259259259259</v>
      </c>
      <c r="I35" s="9">
        <f>F35-INDEX($F$4:$F$395,MATCH(D35,$D$4:$D$395,0))</f>
        <v>0.01259259259259259</v>
      </c>
    </row>
    <row r="36" spans="1:9" s="1" customFormat="1" ht="15" customHeight="1">
      <c r="A36" s="10">
        <v>33</v>
      </c>
      <c r="B36" s="44" t="s">
        <v>109</v>
      </c>
      <c r="C36" s="44" t="s">
        <v>110</v>
      </c>
      <c r="D36" s="47" t="s">
        <v>114</v>
      </c>
      <c r="E36" s="44" t="s">
        <v>35</v>
      </c>
      <c r="F36" s="47" t="s">
        <v>111</v>
      </c>
      <c r="G36" s="10" t="str">
        <f t="shared" si="0"/>
        <v>6.11/km</v>
      </c>
      <c r="H36" s="11">
        <f>F36-$F$4</f>
        <v>0.013333333333333336</v>
      </c>
      <c r="I36" s="11">
        <f>F36-INDEX($F$4:$F$395,MATCH(D36,$D$4:$D$395,0))</f>
        <v>0.013333333333333336</v>
      </c>
    </row>
  </sheetData>
  <autoFilter ref="A3:I3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pane ySplit="3" topLeftCell="BM4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>
      <c r="A1" s="36" t="str">
        <f>Individuale!A1</f>
        <v>L'essenza della corsa 1ª edizione</v>
      </c>
      <c r="B1" s="37"/>
      <c r="C1" s="38"/>
    </row>
    <row r="2" spans="1:3" ht="33" customHeight="1">
      <c r="A2" s="39" t="str">
        <f>Individuale!A2&amp;" km. "&amp;Individuale!I2</f>
        <v>S.Angelo Romano (Roma) - Sabato 24/07/2010 km. 6</v>
      </c>
      <c r="B2" s="40"/>
      <c r="C2" s="41"/>
    </row>
    <row r="3" spans="1:3" ht="24.75" customHeight="1">
      <c r="A3" s="21" t="s">
        <v>1</v>
      </c>
      <c r="B3" s="22" t="s">
        <v>5</v>
      </c>
      <c r="C3" s="22" t="s">
        <v>10</v>
      </c>
    </row>
    <row r="4" spans="1:3" ht="15" customHeight="1">
      <c r="A4" s="23">
        <v>1</v>
      </c>
      <c r="B4" s="50" t="s">
        <v>35</v>
      </c>
      <c r="C4" s="53">
        <v>19</v>
      </c>
    </row>
    <row r="5" spans="1:3" ht="15" customHeight="1">
      <c r="A5" s="24">
        <v>2</v>
      </c>
      <c r="B5" s="51" t="s">
        <v>46</v>
      </c>
      <c r="C5" s="54">
        <v>4</v>
      </c>
    </row>
    <row r="6" spans="1:3" ht="15" customHeight="1">
      <c r="A6" s="24">
        <v>3</v>
      </c>
      <c r="B6" s="51" t="s">
        <v>85</v>
      </c>
      <c r="C6" s="54">
        <v>2</v>
      </c>
    </row>
    <row r="7" spans="1:3" ht="15" customHeight="1">
      <c r="A7" s="24">
        <v>4</v>
      </c>
      <c r="B7" s="51" t="s">
        <v>62</v>
      </c>
      <c r="C7" s="54">
        <v>2</v>
      </c>
    </row>
    <row r="8" spans="1:3" ht="15" customHeight="1">
      <c r="A8" s="20">
        <v>5</v>
      </c>
      <c r="B8" s="26" t="s">
        <v>11</v>
      </c>
      <c r="C8" s="27">
        <v>1</v>
      </c>
    </row>
    <row r="9" spans="1:3" ht="15" customHeight="1">
      <c r="A9" s="24">
        <v>6</v>
      </c>
      <c r="B9" s="51" t="s">
        <v>103</v>
      </c>
      <c r="C9" s="54">
        <v>1</v>
      </c>
    </row>
    <row r="10" spans="1:3" ht="15" customHeight="1">
      <c r="A10" s="24">
        <v>7</v>
      </c>
      <c r="B10" s="51" t="s">
        <v>55</v>
      </c>
      <c r="C10" s="54">
        <v>1</v>
      </c>
    </row>
    <row r="11" spans="1:3" ht="15" customHeight="1">
      <c r="A11" s="24">
        <v>8</v>
      </c>
      <c r="B11" s="51" t="s">
        <v>28</v>
      </c>
      <c r="C11" s="54">
        <v>1</v>
      </c>
    </row>
    <row r="12" spans="1:3" ht="15" customHeight="1">
      <c r="A12" s="24">
        <v>9</v>
      </c>
      <c r="B12" s="51" t="s">
        <v>41</v>
      </c>
      <c r="C12" s="54">
        <v>1</v>
      </c>
    </row>
    <row r="13" spans="1:3" ht="15" customHeight="1">
      <c r="A13" s="25">
        <v>10</v>
      </c>
      <c r="B13" s="52" t="s">
        <v>99</v>
      </c>
      <c r="C13" s="55">
        <v>1</v>
      </c>
    </row>
    <row r="14" ht="12.75">
      <c r="C14" s="3">
        <f>SUM(C4:C13)</f>
        <v>33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2010-09-15T15:02:15Z</dcterms:modified>
  <cp:category/>
  <cp:version/>
  <cp:contentType/>
  <cp:contentStatus/>
</cp:coreProperties>
</file>